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БИВ МЕСТНИ  26.01.2021\ДОБИВ И ПОДВОЗ  ОБЩ  ТЕО Обект 20-4\"/>
    </mc:Choice>
  </mc:AlternateContent>
  <xr:revisionPtr revIDLastSave="0" documentId="13_ncr:1_{06AEA899-0C59-4AB3-8AD3-C18DC1FBFEA4}" xr6:coauthVersionLast="46" xr6:coauthVersionMax="46" xr10:uidLastSave="{00000000-0000-0000-0000-000000000000}"/>
  <bookViews>
    <workbookView xWindow="-120" yWindow="-120" windowWidth="20730" windowHeight="11160" tabRatio="702" xr2:uid="{00000000-000D-0000-FFFF-FFFF00000000}"/>
  </bookViews>
  <sheets>
    <sheet name="ОБЕКТ 21-4" sheetId="1" r:id="rId1"/>
  </sheets>
  <definedNames>
    <definedName name="_xlnm._FilterDatabase" localSheetId="0" hidden="1">'ОБЕКТ 21-4'!$A$3:$L$30</definedName>
  </definedNames>
  <calcPr calcId="181029"/>
</workbook>
</file>

<file path=xl/calcChain.xml><?xml version="1.0" encoding="utf-8"?>
<calcChain xmlns="http://schemas.openxmlformats.org/spreadsheetml/2006/main">
  <c r="H30" i="1" l="1"/>
  <c r="F29" i="1"/>
  <c r="E29" i="1"/>
  <c r="J28" i="1"/>
  <c r="H28" i="1"/>
  <c r="J27" i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F20" i="1"/>
  <c r="E20" i="1"/>
  <c r="J19" i="1"/>
  <c r="H19" i="1"/>
  <c r="J18" i="1"/>
  <c r="H18" i="1"/>
  <c r="J17" i="1"/>
  <c r="H17" i="1"/>
  <c r="J16" i="1"/>
  <c r="H16" i="1"/>
  <c r="F15" i="1"/>
  <c r="E15" i="1"/>
  <c r="H14" i="1"/>
  <c r="K14" i="1" s="1"/>
  <c r="H13" i="1"/>
  <c r="K13" i="1" s="1"/>
  <c r="H12" i="1"/>
  <c r="K12" i="1" s="1"/>
  <c r="H11" i="1"/>
  <c r="G10" i="1"/>
  <c r="F10" i="1"/>
  <c r="E10" i="1"/>
  <c r="H9" i="1"/>
  <c r="H8" i="1"/>
  <c r="K8" i="1" s="1"/>
  <c r="H7" i="1"/>
  <c r="K7" i="1" s="1"/>
  <c r="E30" i="1" l="1"/>
  <c r="J29" i="1"/>
  <c r="K18" i="1"/>
  <c r="K17" i="1"/>
  <c r="K19" i="1"/>
  <c r="J20" i="1"/>
  <c r="K22" i="1"/>
  <c r="K24" i="1"/>
  <c r="K26" i="1"/>
  <c r="K28" i="1"/>
  <c r="H29" i="1"/>
  <c r="K21" i="1"/>
  <c r="K23" i="1"/>
  <c r="K25" i="1"/>
  <c r="K27" i="1"/>
  <c r="H10" i="1"/>
  <c r="K9" i="1"/>
  <c r="K10" i="1" s="1"/>
  <c r="H15" i="1"/>
  <c r="K11" i="1"/>
  <c r="K15" i="1" s="1"/>
  <c r="H20" i="1"/>
  <c r="K16" i="1"/>
  <c r="F30" i="1"/>
  <c r="J30" i="1"/>
  <c r="K20" i="1" l="1"/>
  <c r="K29" i="1"/>
  <c r="K30" i="1" s="1"/>
  <c r="L7" i="1" l="1"/>
</calcChain>
</file>

<file path=xl/sharedStrings.xml><?xml version="1.0" encoding="utf-8"?>
<sst xmlns="http://schemas.openxmlformats.org/spreadsheetml/2006/main" count="61" uniqueCount="28">
  <si>
    <t xml:space="preserve">ПРИЛОЖЕНИЕ № 1  ДГС ДОБРИЧ            </t>
  </si>
  <si>
    <t>ОБЕКТ</t>
  </si>
  <si>
    <t>Отдел, подотдел</t>
  </si>
  <si>
    <t xml:space="preserve">Дървесен вид </t>
  </si>
  <si>
    <t>Сортимент</t>
  </si>
  <si>
    <t>Прогнозно количество, за добив на дървесина пл.куб.м</t>
  </si>
  <si>
    <t>Прогнозно количество, за добив на дървесина пр.куб.м</t>
  </si>
  <si>
    <t>Пределна цена за сеч и извоз до вр. склад, лв./пр.м3 без ДДС</t>
  </si>
  <si>
    <t>Стойност на услугата  сеч и извоз,   лв. без ДДС</t>
  </si>
  <si>
    <t>Пределна цена за подвоз, товарене и претоварване, лв./м3 без ДДС</t>
  </si>
  <si>
    <t>Пределна стойност на услугата подвоз,  товарене и претоварване, лв. без ДДС</t>
  </si>
  <si>
    <t>Пределна обща стойност лв. без ДДС</t>
  </si>
  <si>
    <t>Гаранция за участие в лв.</t>
  </si>
  <si>
    <t>цер</t>
  </si>
  <si>
    <t>Дърва за огрев</t>
  </si>
  <si>
    <t>Всичко за подотдела</t>
  </si>
  <si>
    <t>Едра технолог. д-на</t>
  </si>
  <si>
    <t>Средна технолог. д-на</t>
  </si>
  <si>
    <t>Дребна технол. д-на</t>
  </si>
  <si>
    <t>срлп</t>
  </si>
  <si>
    <t>чдб</t>
  </si>
  <si>
    <t>ак</t>
  </si>
  <si>
    <t>212-о</t>
  </si>
  <si>
    <t>213-в</t>
  </si>
  <si>
    <t>221-ж</t>
  </si>
  <si>
    <t>143-к</t>
  </si>
  <si>
    <t>№ 21-4</t>
  </si>
  <si>
    <t>Всичко за обект № 21-4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</si>
</sst>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</cellStyleXfs>
  <cellXfs count="76">
    <xf numFmtId="0" fontId="0" fillId="0" borderId="0" xfId="0"/>
    <xf numFmtId="1" fontId="0" fillId="0" borderId="0" xfId="0" applyNumberFormat="1"/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9" xfId="0" applyFont="1" applyFill="1" applyBorder="1"/>
    <xf numFmtId="2" fontId="2" fillId="2" borderId="3" xfId="0" applyNumberFormat="1" applyFont="1" applyFill="1" applyBorder="1"/>
    <xf numFmtId="2" fontId="2" fillId="2" borderId="9" xfId="0" applyNumberFormat="1" applyFont="1" applyFill="1" applyBorder="1"/>
    <xf numFmtId="2" fontId="2" fillId="2" borderId="30" xfId="0" applyNumberFormat="1" applyFont="1" applyFill="1" applyBorder="1"/>
    <xf numFmtId="0" fontId="10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/>
    <xf numFmtId="1" fontId="1" fillId="0" borderId="10" xfId="0" applyNumberFormat="1" applyFont="1" applyBorder="1"/>
    <xf numFmtId="2" fontId="10" fillId="0" borderId="10" xfId="0" applyNumberFormat="1" applyFont="1" applyBorder="1"/>
    <xf numFmtId="2" fontId="1" fillId="0" borderId="10" xfId="0" applyNumberFormat="1" applyFont="1" applyBorder="1"/>
    <xf numFmtId="2" fontId="10" fillId="0" borderId="12" xfId="0" applyNumberFormat="1" applyFont="1" applyBorder="1"/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/>
    <xf numFmtId="1" fontId="1" fillId="0" borderId="4" xfId="0" applyNumberFormat="1" applyFont="1" applyBorder="1"/>
    <xf numFmtId="2" fontId="10" fillId="0" borderId="4" xfId="0" applyNumberFormat="1" applyFont="1" applyBorder="1"/>
    <xf numFmtId="2" fontId="1" fillId="0" borderId="26" xfId="0" applyNumberFormat="1" applyFont="1" applyBorder="1"/>
    <xf numFmtId="2" fontId="10" fillId="0" borderId="25" xfId="0" applyNumberFormat="1" applyFont="1" applyBorder="1"/>
    <xf numFmtId="0" fontId="10" fillId="0" borderId="4" xfId="0" applyFont="1" applyBorder="1"/>
    <xf numFmtId="2" fontId="10" fillId="0" borderId="26" xfId="0" applyNumberFormat="1" applyFont="1" applyBorder="1"/>
    <xf numFmtId="2" fontId="10" fillId="0" borderId="5" xfId="0" applyNumberFormat="1" applyFont="1" applyBorder="1"/>
    <xf numFmtId="2" fontId="10" fillId="0" borderId="28" xfId="0" applyNumberFormat="1" applyFont="1" applyBorder="1"/>
    <xf numFmtId="2" fontId="1" fillId="0" borderId="4" xfId="0" applyNumberFormat="1" applyFont="1" applyBorder="1"/>
    <xf numFmtId="2" fontId="10" fillId="0" borderId="27" xfId="0" applyNumberFormat="1" applyFont="1" applyBorder="1"/>
    <xf numFmtId="0" fontId="1" fillId="0" borderId="4" xfId="0" applyFont="1" applyBorder="1" applyAlignment="1">
      <alignment horizontal="right" vertical="top"/>
    </xf>
    <xf numFmtId="1" fontId="1" fillId="0" borderId="4" xfId="0" applyNumberFormat="1" applyFont="1" applyBorder="1" applyAlignment="1">
      <alignment horizontal="right" vertical="top"/>
    </xf>
    <xf numFmtId="0" fontId="1" fillId="0" borderId="26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6" xfId="0" applyFont="1" applyBorder="1"/>
    <xf numFmtId="2" fontId="10" fillId="0" borderId="6" xfId="0" applyNumberFormat="1" applyFont="1" applyBorder="1"/>
    <xf numFmtId="2" fontId="1" fillId="0" borderId="8" xfId="0" applyNumberFormat="1" applyFont="1" applyBorder="1"/>
    <xf numFmtId="2" fontId="10" fillId="0" borderId="29" xfId="0" applyNumberFormat="1" applyFont="1" applyBorder="1"/>
    <xf numFmtId="0" fontId="8" fillId="3" borderId="21" xfId="0" applyFont="1" applyFill="1" applyBorder="1"/>
    <xf numFmtId="0" fontId="9" fillId="3" borderId="21" xfId="0" applyFont="1" applyFill="1" applyBorder="1"/>
    <xf numFmtId="2" fontId="8" fillId="3" borderId="21" xfId="0" applyNumberFormat="1" applyFont="1" applyFill="1" applyBorder="1"/>
    <xf numFmtId="2" fontId="8" fillId="3" borderId="22" xfId="0" applyNumberFormat="1" applyFont="1" applyFill="1" applyBorder="1"/>
    <xf numFmtId="164" fontId="0" fillId="0" borderId="0" xfId="0" applyNumberFormat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3">
    <cellStyle name="Normal" xfId="0" builtinId="0"/>
    <cellStyle name="Нормален 2" xfId="1" xr:uid="{00000000-0005-0000-0000-000001000000}"/>
    <cellStyle name="Нормален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topLeftCell="A4" zoomScaleNormal="100" workbookViewId="0">
      <selection activeCell="O8" sqref="O8"/>
    </sheetView>
  </sheetViews>
  <sheetFormatPr defaultRowHeight="15" x14ac:dyDescent="0.25"/>
  <cols>
    <col min="1" max="1" width="7.28515625" customWidth="1"/>
    <col min="2" max="2" width="8.28515625" customWidth="1"/>
    <col min="4" max="4" width="21.28515625" customWidth="1"/>
    <col min="5" max="5" width="8.140625" customWidth="1"/>
    <col min="6" max="6" width="7" customWidth="1"/>
    <col min="7" max="7" width="7.7109375" customWidth="1"/>
    <col min="9" max="9" width="7.7109375" customWidth="1"/>
    <col min="10" max="10" width="10.140625" customWidth="1"/>
    <col min="11" max="11" width="10.5703125" customWidth="1"/>
    <col min="12" max="12" width="8.42578125" customWidth="1"/>
  </cols>
  <sheetData>
    <row r="1" spans="1:1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12"/>
    </row>
    <row r="2" spans="1:15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2"/>
    </row>
    <row r="3" spans="1:15" ht="15" customHeight="1" x14ac:dyDescent="0.25">
      <c r="A3" s="57" t="s">
        <v>1</v>
      </c>
      <c r="B3" s="60" t="s">
        <v>2</v>
      </c>
      <c r="C3" s="60" t="s">
        <v>3</v>
      </c>
      <c r="D3" s="60" t="s">
        <v>4</v>
      </c>
      <c r="E3" s="63" t="s">
        <v>5</v>
      </c>
      <c r="F3" s="63" t="s">
        <v>6</v>
      </c>
      <c r="G3" s="63" t="s">
        <v>7</v>
      </c>
      <c r="H3" s="63" t="s">
        <v>8</v>
      </c>
      <c r="I3" s="63" t="s">
        <v>9</v>
      </c>
      <c r="J3" s="63" t="s">
        <v>10</v>
      </c>
      <c r="K3" s="54" t="s">
        <v>11</v>
      </c>
      <c r="L3" s="54" t="s">
        <v>12</v>
      </c>
    </row>
    <row r="4" spans="1:15" x14ac:dyDescent="0.25">
      <c r="A4" s="58"/>
      <c r="B4" s="61"/>
      <c r="C4" s="61"/>
      <c r="D4" s="61"/>
      <c r="E4" s="64"/>
      <c r="F4" s="64"/>
      <c r="G4" s="64"/>
      <c r="H4" s="64"/>
      <c r="I4" s="64"/>
      <c r="J4" s="64"/>
      <c r="K4" s="55"/>
      <c r="L4" s="55"/>
    </row>
    <row r="5" spans="1:15" ht="99.75" customHeight="1" thickBot="1" x14ac:dyDescent="0.3">
      <c r="A5" s="59"/>
      <c r="B5" s="62"/>
      <c r="C5" s="62"/>
      <c r="D5" s="62"/>
      <c r="E5" s="64"/>
      <c r="F5" s="64"/>
      <c r="G5" s="64"/>
      <c r="H5" s="64"/>
      <c r="I5" s="64"/>
      <c r="J5" s="64"/>
      <c r="K5" s="55"/>
      <c r="L5" s="55"/>
      <c r="O5" s="4"/>
    </row>
    <row r="6" spans="1:15" ht="15.75" thickBot="1" x14ac:dyDescent="0.3">
      <c r="A6" s="3">
        <v>1</v>
      </c>
      <c r="B6" s="13">
        <v>2</v>
      </c>
      <c r="C6" s="3">
        <v>3</v>
      </c>
      <c r="D6" s="14">
        <v>4</v>
      </c>
      <c r="E6" s="15">
        <v>5</v>
      </c>
      <c r="F6" s="15">
        <v>6</v>
      </c>
      <c r="G6" s="14">
        <v>7</v>
      </c>
      <c r="H6" s="15">
        <v>8</v>
      </c>
      <c r="I6" s="15">
        <v>9</v>
      </c>
      <c r="J6" s="14">
        <v>10</v>
      </c>
      <c r="K6" s="16">
        <v>11</v>
      </c>
      <c r="L6" s="17">
        <v>12</v>
      </c>
    </row>
    <row r="7" spans="1:15" x14ac:dyDescent="0.25">
      <c r="A7" s="51" t="s">
        <v>26</v>
      </c>
      <c r="B7" s="73" t="s">
        <v>22</v>
      </c>
      <c r="C7" s="18" t="s">
        <v>13</v>
      </c>
      <c r="D7" s="19" t="s">
        <v>16</v>
      </c>
      <c r="E7" s="20">
        <v>2</v>
      </c>
      <c r="F7" s="20">
        <v>3</v>
      </c>
      <c r="G7" s="22">
        <v>13</v>
      </c>
      <c r="H7" s="22">
        <f>G7*F7</f>
        <v>39</v>
      </c>
      <c r="I7" s="22"/>
      <c r="J7" s="23"/>
      <c r="K7" s="24">
        <f>J7+H7</f>
        <v>39</v>
      </c>
      <c r="L7" s="67">
        <f>K30*5%</f>
        <v>1989.1000000000001</v>
      </c>
    </row>
    <row r="8" spans="1:15" x14ac:dyDescent="0.25">
      <c r="A8" s="52"/>
      <c r="B8" s="74"/>
      <c r="C8" s="25" t="s">
        <v>13</v>
      </c>
      <c r="D8" s="26" t="s">
        <v>17</v>
      </c>
      <c r="E8" s="27">
        <v>12</v>
      </c>
      <c r="F8" s="27">
        <v>20</v>
      </c>
      <c r="G8" s="29">
        <v>13</v>
      </c>
      <c r="H8" s="33">
        <f>G8*F8</f>
        <v>260</v>
      </c>
      <c r="I8" s="29"/>
      <c r="J8" s="36"/>
      <c r="K8" s="37">
        <f>J8+H8</f>
        <v>260</v>
      </c>
      <c r="L8" s="68"/>
    </row>
    <row r="9" spans="1:15" ht="15.75" thickBot="1" x14ac:dyDescent="0.3">
      <c r="A9" s="52"/>
      <c r="B9" s="74"/>
      <c r="C9" s="25" t="s">
        <v>13</v>
      </c>
      <c r="D9" s="27" t="s">
        <v>14</v>
      </c>
      <c r="E9" s="38">
        <v>43</v>
      </c>
      <c r="F9" s="39">
        <v>78</v>
      </c>
      <c r="G9" s="29">
        <v>13</v>
      </c>
      <c r="H9" s="35">
        <f>G9*F9</f>
        <v>1014</v>
      </c>
      <c r="I9" s="29"/>
      <c r="J9" s="30"/>
      <c r="K9" s="35">
        <f>J9+H9</f>
        <v>1014</v>
      </c>
      <c r="L9" s="68"/>
    </row>
    <row r="10" spans="1:15" ht="15.75" thickBot="1" x14ac:dyDescent="0.3">
      <c r="A10" s="52"/>
      <c r="B10" s="75"/>
      <c r="C10" s="5" t="s">
        <v>15</v>
      </c>
      <c r="D10" s="6"/>
      <c r="E10" s="7">
        <f>SUM(E7:E9)</f>
        <v>57</v>
      </c>
      <c r="F10" s="7">
        <f t="shared" ref="F10:K10" si="0">SUM(F7:F9)</f>
        <v>101</v>
      </c>
      <c r="G10" s="7">
        <f t="shared" si="0"/>
        <v>39</v>
      </c>
      <c r="H10" s="7">
        <f t="shared" si="0"/>
        <v>1313</v>
      </c>
      <c r="I10" s="7"/>
      <c r="J10" s="9"/>
      <c r="K10" s="9">
        <f t="shared" si="0"/>
        <v>1313</v>
      </c>
      <c r="L10" s="68"/>
    </row>
    <row r="11" spans="1:15" x14ac:dyDescent="0.25">
      <c r="A11" s="52"/>
      <c r="B11" s="73" t="s">
        <v>23</v>
      </c>
      <c r="C11" s="18" t="s">
        <v>13</v>
      </c>
      <c r="D11" s="19" t="s">
        <v>16</v>
      </c>
      <c r="E11" s="20">
        <v>11</v>
      </c>
      <c r="F11" s="20">
        <v>18</v>
      </c>
      <c r="G11" s="22">
        <v>13</v>
      </c>
      <c r="H11" s="22">
        <f>G11*F11</f>
        <v>234</v>
      </c>
      <c r="I11" s="22"/>
      <c r="J11" s="23"/>
      <c r="K11" s="24">
        <f>J11+H11</f>
        <v>234</v>
      </c>
      <c r="L11" s="68"/>
    </row>
    <row r="12" spans="1:15" x14ac:dyDescent="0.25">
      <c r="A12" s="52"/>
      <c r="B12" s="74"/>
      <c r="C12" s="25" t="s">
        <v>13</v>
      </c>
      <c r="D12" s="26" t="s">
        <v>17</v>
      </c>
      <c r="E12" s="27">
        <v>13</v>
      </c>
      <c r="F12" s="27">
        <v>22</v>
      </c>
      <c r="G12" s="29">
        <v>13</v>
      </c>
      <c r="H12" s="29">
        <f>G12*F12</f>
        <v>286</v>
      </c>
      <c r="I12" s="29"/>
      <c r="J12" s="36"/>
      <c r="K12" s="37">
        <f>J12+H12</f>
        <v>286</v>
      </c>
      <c r="L12" s="68"/>
    </row>
    <row r="13" spans="1:15" x14ac:dyDescent="0.25">
      <c r="A13" s="52"/>
      <c r="B13" s="74"/>
      <c r="C13" s="25" t="s">
        <v>13</v>
      </c>
      <c r="D13" s="26" t="s">
        <v>18</v>
      </c>
      <c r="E13" s="27">
        <v>8</v>
      </c>
      <c r="F13" s="27">
        <v>13</v>
      </c>
      <c r="G13" s="29">
        <v>13</v>
      </c>
      <c r="H13" s="33">
        <f>G13*F13</f>
        <v>169</v>
      </c>
      <c r="I13" s="29"/>
      <c r="J13" s="36"/>
      <c r="K13" s="37">
        <f>J13+H13</f>
        <v>169</v>
      </c>
      <c r="L13" s="68"/>
    </row>
    <row r="14" spans="1:15" ht="15.75" thickBot="1" x14ac:dyDescent="0.3">
      <c r="A14" s="52"/>
      <c r="B14" s="74"/>
      <c r="C14" s="25" t="s">
        <v>13</v>
      </c>
      <c r="D14" s="27" t="s">
        <v>14</v>
      </c>
      <c r="E14" s="38">
        <v>398</v>
      </c>
      <c r="F14" s="39">
        <v>724</v>
      </c>
      <c r="G14" s="29">
        <v>13</v>
      </c>
      <c r="H14" s="35">
        <f>G14*F14</f>
        <v>9412</v>
      </c>
      <c r="I14" s="29"/>
      <c r="J14" s="30"/>
      <c r="K14" s="35">
        <f>J14+H14</f>
        <v>9412</v>
      </c>
      <c r="L14" s="68"/>
    </row>
    <row r="15" spans="1:15" ht="15.75" thickBot="1" x14ac:dyDescent="0.3">
      <c r="A15" s="52"/>
      <c r="B15" s="74"/>
      <c r="C15" s="5" t="s">
        <v>15</v>
      </c>
      <c r="D15" s="6"/>
      <c r="E15" s="7">
        <f>SUM(E11:E14)</f>
        <v>430</v>
      </c>
      <c r="F15" s="7">
        <f t="shared" ref="F15:K15" si="1">SUM(F11:F14)</f>
        <v>777</v>
      </c>
      <c r="G15" s="7"/>
      <c r="H15" s="7">
        <f t="shared" si="1"/>
        <v>10101</v>
      </c>
      <c r="I15" s="7"/>
      <c r="J15" s="9"/>
      <c r="K15" s="9">
        <f t="shared" si="1"/>
        <v>10101</v>
      </c>
      <c r="L15" s="68"/>
    </row>
    <row r="16" spans="1:15" x14ac:dyDescent="0.25">
      <c r="A16" s="52"/>
      <c r="B16" s="73" t="s">
        <v>24</v>
      </c>
      <c r="C16" s="18" t="s">
        <v>21</v>
      </c>
      <c r="D16" s="19" t="s">
        <v>16</v>
      </c>
      <c r="E16" s="20">
        <v>8</v>
      </c>
      <c r="F16" s="21">
        <v>13</v>
      </c>
      <c r="G16" s="22">
        <v>13</v>
      </c>
      <c r="H16" s="23">
        <f>G16*F16</f>
        <v>169</v>
      </c>
      <c r="I16" s="29">
        <v>11</v>
      </c>
      <c r="J16" s="29">
        <f>I16*F16</f>
        <v>143</v>
      </c>
      <c r="K16" s="24">
        <f>J16+H16</f>
        <v>312</v>
      </c>
      <c r="L16" s="68"/>
    </row>
    <row r="17" spans="1:12" x14ac:dyDescent="0.25">
      <c r="A17" s="52"/>
      <c r="B17" s="74"/>
      <c r="C17" s="25" t="s">
        <v>21</v>
      </c>
      <c r="D17" s="26" t="s">
        <v>17</v>
      </c>
      <c r="E17" s="27">
        <v>52</v>
      </c>
      <c r="F17" s="28">
        <v>87</v>
      </c>
      <c r="G17" s="29">
        <v>13</v>
      </c>
      <c r="H17" s="36">
        <f>G17*F17</f>
        <v>1131</v>
      </c>
      <c r="I17" s="29">
        <v>11</v>
      </c>
      <c r="J17" s="29">
        <f t="shared" ref="J17:J19" si="2">I17*F17</f>
        <v>957</v>
      </c>
      <c r="K17" s="31">
        <f>J17+H17</f>
        <v>2088</v>
      </c>
      <c r="L17" s="68"/>
    </row>
    <row r="18" spans="1:12" x14ac:dyDescent="0.25">
      <c r="A18" s="52"/>
      <c r="B18" s="74"/>
      <c r="C18" s="25" t="s">
        <v>21</v>
      </c>
      <c r="D18" s="26" t="s">
        <v>18</v>
      </c>
      <c r="E18" s="27">
        <v>20</v>
      </c>
      <c r="F18" s="32">
        <v>33</v>
      </c>
      <c r="G18" s="29">
        <v>13</v>
      </c>
      <c r="H18" s="36">
        <f>G18*F18</f>
        <v>429</v>
      </c>
      <c r="I18" s="29">
        <v>11</v>
      </c>
      <c r="J18" s="29">
        <f t="shared" si="2"/>
        <v>363</v>
      </c>
      <c r="K18" s="37">
        <f>J18+H18</f>
        <v>792</v>
      </c>
      <c r="L18" s="68"/>
    </row>
    <row r="19" spans="1:12" ht="15.75" thickBot="1" x14ac:dyDescent="0.3">
      <c r="A19" s="52"/>
      <c r="B19" s="74"/>
      <c r="C19" s="25" t="s">
        <v>21</v>
      </c>
      <c r="D19" s="27" t="s">
        <v>14</v>
      </c>
      <c r="E19" s="27">
        <v>256</v>
      </c>
      <c r="F19" s="32">
        <v>465</v>
      </c>
      <c r="G19" s="29">
        <v>13</v>
      </c>
      <c r="H19" s="30">
        <f>G19*F19</f>
        <v>6045</v>
      </c>
      <c r="I19" s="29">
        <v>11</v>
      </c>
      <c r="J19" s="29">
        <f t="shared" si="2"/>
        <v>5115</v>
      </c>
      <c r="K19" s="35">
        <f>J19+H19</f>
        <v>11160</v>
      </c>
      <c r="L19" s="68"/>
    </row>
    <row r="20" spans="1:12" ht="15.75" thickBot="1" x14ac:dyDescent="0.3">
      <c r="A20" s="52"/>
      <c r="B20" s="75"/>
      <c r="C20" s="5" t="s">
        <v>15</v>
      </c>
      <c r="D20" s="6"/>
      <c r="E20" s="7">
        <f>SUM(E16:E19)</f>
        <v>336</v>
      </c>
      <c r="F20" s="7">
        <f t="shared" ref="F20:K20" si="3">SUM(F16:F19)</f>
        <v>598</v>
      </c>
      <c r="G20" s="7"/>
      <c r="H20" s="7">
        <f t="shared" si="3"/>
        <v>7774</v>
      </c>
      <c r="I20" s="7"/>
      <c r="J20" s="9">
        <f t="shared" si="3"/>
        <v>6578</v>
      </c>
      <c r="K20" s="9">
        <f t="shared" si="3"/>
        <v>14352</v>
      </c>
      <c r="L20" s="68"/>
    </row>
    <row r="21" spans="1:12" x14ac:dyDescent="0.25">
      <c r="A21" s="52"/>
      <c r="B21" s="73" t="s">
        <v>25</v>
      </c>
      <c r="C21" s="25" t="s">
        <v>20</v>
      </c>
      <c r="D21" s="19" t="s">
        <v>16</v>
      </c>
      <c r="E21" s="27">
        <v>17</v>
      </c>
      <c r="F21" s="27">
        <v>28</v>
      </c>
      <c r="G21" s="22">
        <v>13</v>
      </c>
      <c r="H21" s="23">
        <f t="shared" ref="H21:H28" si="4">G21*F21</f>
        <v>364</v>
      </c>
      <c r="I21" s="29">
        <v>11</v>
      </c>
      <c r="J21" s="29">
        <f>I21*F21</f>
        <v>308</v>
      </c>
      <c r="K21" s="24">
        <f>J21+H21</f>
        <v>672</v>
      </c>
      <c r="L21" s="68"/>
    </row>
    <row r="22" spans="1:12" x14ac:dyDescent="0.25">
      <c r="A22" s="52"/>
      <c r="B22" s="74"/>
      <c r="C22" s="25" t="s">
        <v>20</v>
      </c>
      <c r="D22" s="26" t="s">
        <v>17</v>
      </c>
      <c r="E22" s="27">
        <v>70</v>
      </c>
      <c r="F22" s="27">
        <v>117</v>
      </c>
      <c r="G22" s="29">
        <v>13</v>
      </c>
      <c r="H22" s="36">
        <f t="shared" si="4"/>
        <v>1521</v>
      </c>
      <c r="I22" s="29">
        <v>11</v>
      </c>
      <c r="J22" s="29">
        <f t="shared" ref="J22:J28" si="5">I22*F22</f>
        <v>1287</v>
      </c>
      <c r="K22" s="34">
        <f t="shared" ref="K22:K27" si="6">J22+H22</f>
        <v>2808</v>
      </c>
      <c r="L22" s="68"/>
    </row>
    <row r="23" spans="1:12" x14ac:dyDescent="0.25">
      <c r="A23" s="52"/>
      <c r="B23" s="74"/>
      <c r="C23" s="25" t="s">
        <v>20</v>
      </c>
      <c r="D23" s="27" t="s">
        <v>18</v>
      </c>
      <c r="E23" s="27">
        <v>10</v>
      </c>
      <c r="F23" s="27">
        <v>17</v>
      </c>
      <c r="G23" s="29">
        <v>13</v>
      </c>
      <c r="H23" s="36">
        <f t="shared" si="4"/>
        <v>221</v>
      </c>
      <c r="I23" s="29">
        <v>11</v>
      </c>
      <c r="J23" s="29">
        <f t="shared" si="5"/>
        <v>187</v>
      </c>
      <c r="K23" s="34">
        <f t="shared" si="6"/>
        <v>408</v>
      </c>
      <c r="L23" s="68"/>
    </row>
    <row r="24" spans="1:12" x14ac:dyDescent="0.25">
      <c r="A24" s="52"/>
      <c r="B24" s="74"/>
      <c r="C24" s="25" t="s">
        <v>20</v>
      </c>
      <c r="D24" s="27" t="s">
        <v>14</v>
      </c>
      <c r="E24" s="27">
        <v>141</v>
      </c>
      <c r="F24" s="27">
        <v>256</v>
      </c>
      <c r="G24" s="29">
        <v>13</v>
      </c>
      <c r="H24" s="36">
        <f t="shared" si="4"/>
        <v>3328</v>
      </c>
      <c r="I24" s="29">
        <v>11</v>
      </c>
      <c r="J24" s="29">
        <f t="shared" si="5"/>
        <v>2816</v>
      </c>
      <c r="K24" s="37">
        <f t="shared" si="6"/>
        <v>6144</v>
      </c>
      <c r="L24" s="68"/>
    </row>
    <row r="25" spans="1:12" x14ac:dyDescent="0.25">
      <c r="A25" s="52"/>
      <c r="B25" s="74"/>
      <c r="C25" s="25" t="s">
        <v>19</v>
      </c>
      <c r="D25" s="40" t="s">
        <v>16</v>
      </c>
      <c r="E25" s="27">
        <v>7</v>
      </c>
      <c r="F25" s="27">
        <v>12</v>
      </c>
      <c r="G25" s="33">
        <v>13</v>
      </c>
      <c r="H25" s="36">
        <f t="shared" si="4"/>
        <v>156</v>
      </c>
      <c r="I25" s="29">
        <v>11</v>
      </c>
      <c r="J25" s="29">
        <f t="shared" si="5"/>
        <v>132</v>
      </c>
      <c r="K25" s="31">
        <f>J25+H25</f>
        <v>288</v>
      </c>
      <c r="L25" s="68"/>
    </row>
    <row r="26" spans="1:12" x14ac:dyDescent="0.25">
      <c r="A26" s="52"/>
      <c r="B26" s="74"/>
      <c r="C26" s="25" t="s">
        <v>19</v>
      </c>
      <c r="D26" s="26" t="s">
        <v>17</v>
      </c>
      <c r="E26" s="27">
        <v>28</v>
      </c>
      <c r="F26" s="27">
        <v>47</v>
      </c>
      <c r="G26" s="29">
        <v>13</v>
      </c>
      <c r="H26" s="36">
        <f t="shared" si="4"/>
        <v>611</v>
      </c>
      <c r="I26" s="29">
        <v>11</v>
      </c>
      <c r="J26" s="29">
        <f t="shared" si="5"/>
        <v>517</v>
      </c>
      <c r="K26" s="34">
        <f t="shared" si="6"/>
        <v>1128</v>
      </c>
      <c r="L26" s="68"/>
    </row>
    <row r="27" spans="1:12" x14ac:dyDescent="0.25">
      <c r="A27" s="52"/>
      <c r="B27" s="74"/>
      <c r="C27" s="25" t="s">
        <v>19</v>
      </c>
      <c r="D27" s="27" t="s">
        <v>18</v>
      </c>
      <c r="E27" s="27">
        <v>4</v>
      </c>
      <c r="F27" s="27">
        <v>7</v>
      </c>
      <c r="G27" s="29">
        <v>13</v>
      </c>
      <c r="H27" s="36">
        <f t="shared" si="4"/>
        <v>91</v>
      </c>
      <c r="I27" s="29">
        <v>11</v>
      </c>
      <c r="J27" s="29">
        <f t="shared" si="5"/>
        <v>77</v>
      </c>
      <c r="K27" s="34">
        <f t="shared" si="6"/>
        <v>168</v>
      </c>
      <c r="L27" s="68"/>
    </row>
    <row r="28" spans="1:12" ht="15.75" thickBot="1" x14ac:dyDescent="0.3">
      <c r="A28" s="52"/>
      <c r="B28" s="74"/>
      <c r="C28" s="41" t="s">
        <v>19</v>
      </c>
      <c r="D28" s="42" t="s">
        <v>14</v>
      </c>
      <c r="E28" s="42">
        <v>55</v>
      </c>
      <c r="F28" s="42">
        <v>100</v>
      </c>
      <c r="G28" s="43">
        <v>13</v>
      </c>
      <c r="H28" s="44">
        <f t="shared" si="4"/>
        <v>1300</v>
      </c>
      <c r="I28" s="43">
        <v>11</v>
      </c>
      <c r="J28" s="29">
        <f t="shared" si="5"/>
        <v>1100</v>
      </c>
      <c r="K28" s="45">
        <f>J28+H28</f>
        <v>2400</v>
      </c>
      <c r="L28" s="68"/>
    </row>
    <row r="29" spans="1:12" ht="15.75" thickBot="1" x14ac:dyDescent="0.3">
      <c r="A29" s="52"/>
      <c r="B29" s="75"/>
      <c r="C29" s="65" t="s">
        <v>15</v>
      </c>
      <c r="D29" s="66"/>
      <c r="E29" s="8">
        <f>SUM(E21:E28)</f>
        <v>332</v>
      </c>
      <c r="F29" s="8">
        <f t="shared" ref="F29:K29" si="7">SUM(F21:F28)</f>
        <v>584</v>
      </c>
      <c r="G29" s="8"/>
      <c r="H29" s="8">
        <f t="shared" si="7"/>
        <v>7592</v>
      </c>
      <c r="I29" s="8"/>
      <c r="J29" s="10">
        <f t="shared" si="7"/>
        <v>6424</v>
      </c>
      <c r="K29" s="11">
        <f t="shared" si="7"/>
        <v>14016</v>
      </c>
      <c r="L29" s="68"/>
    </row>
    <row r="30" spans="1:12" ht="22.5" customHeight="1" thickBot="1" x14ac:dyDescent="0.3">
      <c r="A30" s="53"/>
      <c r="B30" s="70" t="s">
        <v>27</v>
      </c>
      <c r="C30" s="71"/>
      <c r="D30" s="72"/>
      <c r="E30" s="46">
        <f>E29+E20+E15+E10</f>
        <v>1155</v>
      </c>
      <c r="F30" s="46">
        <f>F29+F20+F15+F10</f>
        <v>2060</v>
      </c>
      <c r="G30" s="46"/>
      <c r="H30" s="46">
        <f>H29+H20+H15+H10</f>
        <v>26780</v>
      </c>
      <c r="I30" s="47"/>
      <c r="J30" s="48">
        <f>J29+J20+J15+J10</f>
        <v>13002</v>
      </c>
      <c r="K30" s="49">
        <f>K29+K20+K15+K10</f>
        <v>39782</v>
      </c>
      <c r="L30" s="69"/>
    </row>
    <row r="31" spans="1:12" x14ac:dyDescent="0.25">
      <c r="E31" s="1"/>
      <c r="F31" s="1"/>
      <c r="G31" s="1"/>
      <c r="H31" s="1"/>
      <c r="I31" s="1"/>
      <c r="J31" s="1"/>
      <c r="K31" s="1"/>
      <c r="L31" s="50"/>
    </row>
    <row r="32" spans="1:12" x14ac:dyDescent="0.25">
      <c r="I32" s="1"/>
    </row>
  </sheetData>
  <autoFilter ref="A3:L30" xr:uid="{00000000-0009-0000-0000-000000000000}"/>
  <mergeCells count="21">
    <mergeCell ref="B30:D30"/>
    <mergeCell ref="B21:B29"/>
    <mergeCell ref="B7:B10"/>
    <mergeCell ref="B11:B15"/>
    <mergeCell ref="B16:B20"/>
    <mergeCell ref="A7:A30"/>
    <mergeCell ref="L3:L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C29:D29"/>
    <mergeCell ref="L7:L30"/>
  </mergeCells>
  <pageMargins left="0.19" right="0.7" top="0.19" bottom="0.17" header="0.3" footer="0.3"/>
  <pageSetup paperSize="9" scale="81" orientation="landscape" r:id="rId1"/>
  <rowBreaks count="1" manualBreakCount="1">
    <brk id="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ОБЕКТ 21-4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2021-01-27T12:43:29Z</cp:lastPrinted>
  <dcterms:created xsi:type="dcterms:W3CDTF">2020-12-02T12:26:19Z</dcterms:created>
  <dcterms:modified xsi:type="dcterms:W3CDTF">2021-02-05T09:10:11Z</dcterms:modified>
</cp:coreProperties>
</file>