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315" windowHeight="8445" tabRatio="839" activeTab="0"/>
  </bookViews>
  <sheets>
    <sheet name="ОБЕКТИ 20-01 до 20-04" sheetId="1" r:id="rId1"/>
  </sheets>
  <definedNames/>
  <calcPr fullCalcOnLoad="1"/>
</workbook>
</file>

<file path=xl/sharedStrings.xml><?xml version="1.0" encoding="utf-8"?>
<sst xmlns="http://schemas.openxmlformats.org/spreadsheetml/2006/main" count="150" uniqueCount="45">
  <si>
    <t>Сортимент</t>
  </si>
  <si>
    <t>Средна технолог. д-на</t>
  </si>
  <si>
    <t>Дребна технол. д-на</t>
  </si>
  <si>
    <t>Дърва за огрев</t>
  </si>
  <si>
    <t>Трупи за бичене от 18 до 29см</t>
  </si>
  <si>
    <t>Всичко за подотдела</t>
  </si>
  <si>
    <t>Отдел, подотдел</t>
  </si>
  <si>
    <t xml:space="preserve">Дървесен вид </t>
  </si>
  <si>
    <t>ак</t>
  </si>
  <si>
    <t>срлп</t>
  </si>
  <si>
    <t>цр</t>
  </si>
  <si>
    <t>пляс</t>
  </si>
  <si>
    <t>чдб</t>
  </si>
  <si>
    <t xml:space="preserve">ПРИЛОЖЕНИЕ № 1  ДГС ДОБРИЧ            </t>
  </si>
  <si>
    <t>ОБЕКТ</t>
  </si>
  <si>
    <t>Прогнозно количество, за добив на дървесина пл.куб.м</t>
  </si>
  <si>
    <t>Прогнозно количество, за добив на дървесина пр.куб.м</t>
  </si>
  <si>
    <t>Пределна цена за сеч и извоз до вр. склад, лв./пл.м3 без ДДС</t>
  </si>
  <si>
    <t>Пределна цена за сеч и извоз до вр. склад, лв./пр.м3 без ДДС</t>
  </si>
  <si>
    <t>Стойност на услугата  сеч и извоз,   лв. без ДДС</t>
  </si>
  <si>
    <t>Пределна цена за подвоз, товарене и претоварване, лв./м3 без ДДС</t>
  </si>
  <si>
    <t>Пределна стойност на услугата подвоз,  товарене и претоварване, лв. без ДДС</t>
  </si>
  <si>
    <t>Пределна обща стойност лв. без ДДС</t>
  </si>
  <si>
    <t>Гаранция за участие в лв.</t>
  </si>
  <si>
    <t>Обект № 20-01</t>
  </si>
  <si>
    <t>226-в</t>
  </si>
  <si>
    <t>ОБЩО ЗА ОБЕКТ № 20-01</t>
  </si>
  <si>
    <t>Обект № 20-02</t>
  </si>
  <si>
    <t>53-г</t>
  </si>
  <si>
    <t>53-ж</t>
  </si>
  <si>
    <t>76-и</t>
  </si>
  <si>
    <t>173-к</t>
  </si>
  <si>
    <t>117-з</t>
  </si>
  <si>
    <t>120-в</t>
  </si>
  <si>
    <t>121-з</t>
  </si>
  <si>
    <t>121-п</t>
  </si>
  <si>
    <t>121-с</t>
  </si>
  <si>
    <t>ОБЩО ЗА ОБЕКТ № 20-02</t>
  </si>
  <si>
    <t>Обект № 20-03</t>
  </si>
  <si>
    <t>116-г</t>
  </si>
  <si>
    <t>117-в</t>
  </si>
  <si>
    <t>ОБЩО ЗА ОБЕКТ № 20-03</t>
  </si>
  <si>
    <t>Обект № 20-04</t>
  </si>
  <si>
    <t>42-д</t>
  </si>
  <si>
    <t>ОБЩО ЗА ОБЕКТ № 20-04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</si>
</sst>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00000"/>
    <numFmt numFmtId="183" formatCode="0.000000"/>
    <numFmt numFmtId="184" formatCode="0.000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1"/>
      <name val="Times New Roman"/>
      <family val="1"/>
    </font>
    <font>
      <b/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</cellStyleXfs>
  <cellXfs count="16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33" borderId="13" xfId="0" applyNumberFormat="1" applyFont="1" applyFill="1" applyBorder="1" applyAlignment="1">
      <alignment horizontal="right"/>
    </xf>
    <xf numFmtId="2" fontId="0" fillId="33" borderId="14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0" fontId="1" fillId="33" borderId="11" xfId="0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2" fontId="0" fillId="33" borderId="18" xfId="0" applyNumberFormat="1" applyFont="1" applyFill="1" applyBorder="1" applyAlignment="1">
      <alignment horizontal="right"/>
    </xf>
    <xf numFmtId="2" fontId="0" fillId="33" borderId="19" xfId="0" applyNumberFormat="1" applyFill="1" applyBorder="1" applyAlignment="1">
      <alignment/>
    </xf>
    <xf numFmtId="0" fontId="1" fillId="33" borderId="20" xfId="0" applyFont="1" applyFill="1" applyBorder="1" applyAlignment="1">
      <alignment/>
    </xf>
    <xf numFmtId="1" fontId="0" fillId="33" borderId="14" xfId="0" applyNumberFormat="1" applyFont="1" applyFill="1" applyBorder="1" applyAlignment="1">
      <alignment horizontal="right" vertical="top"/>
    </xf>
    <xf numFmtId="1" fontId="0" fillId="33" borderId="15" xfId="0" applyNumberFormat="1" applyFont="1" applyFill="1" applyBorder="1" applyAlignment="1">
      <alignment horizontal="right" vertical="top"/>
    </xf>
    <xf numFmtId="0" fontId="0" fillId="33" borderId="14" xfId="0" applyFont="1" applyFill="1" applyBorder="1" applyAlignment="1">
      <alignment horizontal="right" vertical="top"/>
    </xf>
    <xf numFmtId="0" fontId="0" fillId="33" borderId="15" xfId="0" applyFont="1" applyFill="1" applyBorder="1" applyAlignment="1">
      <alignment horizontal="right" vertical="top"/>
    </xf>
    <xf numFmtId="1" fontId="0" fillId="33" borderId="17" xfId="0" applyNumberFormat="1" applyFont="1" applyFill="1" applyBorder="1" applyAlignment="1">
      <alignment horizontal="right" vertical="top"/>
    </xf>
    <xf numFmtId="1" fontId="0" fillId="33" borderId="19" xfId="0" applyNumberFormat="1" applyFont="1" applyFill="1" applyBorder="1" applyAlignment="1">
      <alignment horizontal="right" vertical="top"/>
    </xf>
    <xf numFmtId="1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33" borderId="15" xfId="0" applyNumberFormat="1" applyFont="1" applyFill="1" applyBorder="1" applyAlignment="1">
      <alignment/>
    </xf>
    <xf numFmtId="2" fontId="0" fillId="0" borderId="13" xfId="0" applyNumberFormat="1" applyBorder="1" applyAlignment="1">
      <alignment/>
    </xf>
    <xf numFmtId="0" fontId="0" fillId="33" borderId="2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right" vertical="top"/>
    </xf>
    <xf numFmtId="0" fontId="0" fillId="33" borderId="23" xfId="0" applyFont="1" applyFill="1" applyBorder="1" applyAlignment="1">
      <alignment horizontal="center"/>
    </xf>
    <xf numFmtId="2" fontId="0" fillId="0" borderId="13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2" fontId="0" fillId="33" borderId="18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3" borderId="25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25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181" fontId="0" fillId="0" borderId="15" xfId="0" applyNumberFormat="1" applyFont="1" applyBorder="1" applyAlignment="1">
      <alignment/>
    </xf>
    <xf numFmtId="0" fontId="1" fillId="33" borderId="28" xfId="0" applyFont="1" applyFill="1" applyBorder="1" applyAlignment="1">
      <alignment/>
    </xf>
    <xf numFmtId="1" fontId="1" fillId="33" borderId="29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0" fontId="0" fillId="0" borderId="29" xfId="0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17" xfId="0" applyFont="1" applyBorder="1" applyAlignment="1">
      <alignment/>
    </xf>
    <xf numFmtId="1" fontId="0" fillId="0" borderId="17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1" fillId="0" borderId="11" xfId="0" applyNumberFormat="1" applyFont="1" applyBorder="1" applyAlignment="1">
      <alignment/>
    </xf>
    <xf numFmtId="0" fontId="0" fillId="25" borderId="14" xfId="0" applyFont="1" applyFill="1" applyBorder="1" applyAlignment="1">
      <alignment horizontal="right" vertical="top"/>
    </xf>
    <xf numFmtId="0" fontId="0" fillId="33" borderId="32" xfId="0" applyFont="1" applyFill="1" applyBorder="1" applyAlignment="1">
      <alignment horizontal="center"/>
    </xf>
    <xf numFmtId="1" fontId="0" fillId="0" borderId="33" xfId="0" applyNumberFormat="1" applyFont="1" applyBorder="1" applyAlignment="1">
      <alignment/>
    </xf>
    <xf numFmtId="1" fontId="1" fillId="0" borderId="33" xfId="0" applyNumberFormat="1" applyFont="1" applyBorder="1" applyAlignment="1">
      <alignment/>
    </xf>
    <xf numFmtId="2" fontId="0" fillId="0" borderId="3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33" xfId="0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34" xfId="0" applyNumberFormat="1" applyBorder="1" applyAlignment="1">
      <alignment/>
    </xf>
    <xf numFmtId="0" fontId="0" fillId="33" borderId="11" xfId="0" applyFill="1" applyBorder="1" applyAlignment="1">
      <alignment/>
    </xf>
    <xf numFmtId="2" fontId="0" fillId="33" borderId="14" xfId="0" applyNumberFormat="1" applyFont="1" applyFill="1" applyBorder="1" applyAlignment="1">
      <alignment horizontal="right"/>
    </xf>
    <xf numFmtId="181" fontId="0" fillId="0" borderId="14" xfId="0" applyNumberFormat="1" applyFont="1" applyBorder="1" applyAlignment="1">
      <alignment/>
    </xf>
    <xf numFmtId="0" fontId="0" fillId="0" borderId="11" xfId="0" applyBorder="1" applyAlignment="1">
      <alignment/>
    </xf>
    <xf numFmtId="1" fontId="1" fillId="34" borderId="11" xfId="0" applyNumberFormat="1" applyFont="1" applyFill="1" applyBorder="1" applyAlignment="1">
      <alignment/>
    </xf>
    <xf numFmtId="2" fontId="1" fillId="34" borderId="11" xfId="0" applyNumberFormat="1" applyFont="1" applyFill="1" applyBorder="1" applyAlignment="1">
      <alignment/>
    </xf>
    <xf numFmtId="2" fontId="1" fillId="34" borderId="12" xfId="0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left"/>
    </xf>
    <xf numFmtId="0" fontId="0" fillId="25" borderId="19" xfId="0" applyFont="1" applyFill="1" applyBorder="1" applyAlignment="1">
      <alignment horizontal="right" vertical="top"/>
    </xf>
    <xf numFmtId="0" fontId="0" fillId="33" borderId="36" xfId="0" applyFont="1" applyFill="1" applyBorder="1" applyAlignment="1">
      <alignment horizontal="center"/>
    </xf>
    <xf numFmtId="0" fontId="0" fillId="25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2" fontId="0" fillId="0" borderId="24" xfId="0" applyNumberFormat="1" applyFont="1" applyBorder="1" applyAlignment="1">
      <alignment/>
    </xf>
    <xf numFmtId="0" fontId="1" fillId="34" borderId="37" xfId="0" applyFont="1" applyFill="1" applyBorder="1" applyAlignment="1">
      <alignment/>
    </xf>
    <xf numFmtId="2" fontId="1" fillId="34" borderId="37" xfId="0" applyNumberFormat="1" applyFont="1" applyFill="1" applyBorder="1" applyAlignment="1">
      <alignment/>
    </xf>
    <xf numFmtId="176" fontId="1" fillId="34" borderId="37" xfId="0" applyNumberFormat="1" applyFont="1" applyFill="1" applyBorder="1" applyAlignment="1">
      <alignment/>
    </xf>
    <xf numFmtId="2" fontId="1" fillId="34" borderId="38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33" borderId="49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0" fontId="1" fillId="36" borderId="20" xfId="0" applyFont="1" applyFill="1" applyBorder="1" applyAlignment="1">
      <alignment horizontal="left"/>
    </xf>
    <xf numFmtId="0" fontId="1" fillId="36" borderId="37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69">
      <selection activeCell="E77" sqref="E77:H81"/>
    </sheetView>
  </sheetViews>
  <sheetFormatPr defaultColWidth="9.140625" defaultRowHeight="12.75"/>
  <cols>
    <col min="3" max="3" width="8.28125" style="0" customWidth="1"/>
    <col min="4" max="4" width="25.7109375" style="0" customWidth="1"/>
    <col min="5" max="5" width="9.00390625" style="0" customWidth="1"/>
    <col min="7" max="7" width="7.28125" style="0" customWidth="1"/>
    <col min="8" max="8" width="7.421875" style="0" customWidth="1"/>
    <col min="9" max="9" width="9.28125" style="0" customWidth="1"/>
    <col min="10" max="10" width="8.140625" style="0" customWidth="1"/>
    <col min="11" max="11" width="10.140625" style="0" customWidth="1"/>
    <col min="12" max="12" width="11.28125" style="0" customWidth="1"/>
    <col min="13" max="13" width="8.8515625" style="0" customWidth="1"/>
  </cols>
  <sheetData>
    <row r="1" spans="1:12" ht="15">
      <c r="A1" s="114" t="s">
        <v>13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17.25" customHeight="1">
      <c r="A3" s="115" t="s">
        <v>14</v>
      </c>
      <c r="B3" s="118" t="s">
        <v>6</v>
      </c>
      <c r="C3" s="118" t="s">
        <v>7</v>
      </c>
      <c r="D3" s="118" t="s">
        <v>0</v>
      </c>
      <c r="E3" s="121" t="s">
        <v>15</v>
      </c>
      <c r="F3" s="121" t="s">
        <v>16</v>
      </c>
      <c r="G3" s="121" t="s">
        <v>17</v>
      </c>
      <c r="H3" s="121" t="s">
        <v>18</v>
      </c>
      <c r="I3" s="121" t="s">
        <v>19</v>
      </c>
      <c r="J3" s="121" t="s">
        <v>20</v>
      </c>
      <c r="K3" s="121" t="s">
        <v>21</v>
      </c>
      <c r="L3" s="123" t="s">
        <v>22</v>
      </c>
      <c r="M3" s="123" t="s">
        <v>23</v>
      </c>
    </row>
    <row r="4" spans="1:13" ht="17.25" customHeight="1">
      <c r="A4" s="116"/>
      <c r="B4" s="119"/>
      <c r="C4" s="119"/>
      <c r="D4" s="119"/>
      <c r="E4" s="122"/>
      <c r="F4" s="122"/>
      <c r="G4" s="122"/>
      <c r="H4" s="122"/>
      <c r="I4" s="122"/>
      <c r="J4" s="122"/>
      <c r="K4" s="122"/>
      <c r="L4" s="124"/>
      <c r="M4" s="124"/>
    </row>
    <row r="5" spans="1:13" ht="102" customHeight="1" thickBot="1">
      <c r="A5" s="117"/>
      <c r="B5" s="120"/>
      <c r="C5" s="120"/>
      <c r="D5" s="120"/>
      <c r="E5" s="122"/>
      <c r="F5" s="122"/>
      <c r="G5" s="122"/>
      <c r="H5" s="122"/>
      <c r="I5" s="122"/>
      <c r="J5" s="122"/>
      <c r="K5" s="122"/>
      <c r="L5" s="124"/>
      <c r="M5" s="124"/>
    </row>
    <row r="6" spans="1:13" ht="13.5" thickBot="1">
      <c r="A6" s="1">
        <v>1</v>
      </c>
      <c r="B6" s="55">
        <v>2</v>
      </c>
      <c r="C6" s="1">
        <v>3</v>
      </c>
      <c r="D6" s="2">
        <v>4</v>
      </c>
      <c r="E6" s="3">
        <v>5</v>
      </c>
      <c r="F6" s="3">
        <v>6</v>
      </c>
      <c r="G6" s="3">
        <v>7</v>
      </c>
      <c r="H6" s="3">
        <v>8</v>
      </c>
      <c r="I6" s="4">
        <v>9</v>
      </c>
      <c r="J6" s="4">
        <v>10</v>
      </c>
      <c r="K6" s="4">
        <v>11</v>
      </c>
      <c r="L6" s="56">
        <v>12</v>
      </c>
      <c r="M6" s="57"/>
    </row>
    <row r="7" spans="1:13" ht="12.75">
      <c r="A7" s="125" t="s">
        <v>24</v>
      </c>
      <c r="B7" s="127" t="s">
        <v>25</v>
      </c>
      <c r="C7" s="41" t="s">
        <v>12</v>
      </c>
      <c r="D7" s="39" t="s">
        <v>4</v>
      </c>
      <c r="E7" s="58">
        <v>71</v>
      </c>
      <c r="F7" s="59"/>
      <c r="G7" s="60">
        <v>22.8</v>
      </c>
      <c r="H7" s="59"/>
      <c r="I7" s="61">
        <f>E7*G7</f>
        <v>1618.8</v>
      </c>
      <c r="J7" s="62"/>
      <c r="K7" s="62"/>
      <c r="L7" s="37">
        <f>I7</f>
        <v>1618.8</v>
      </c>
      <c r="M7" s="129">
        <f>L15*5%</f>
        <v>1255.74</v>
      </c>
    </row>
    <row r="8" spans="1:14" ht="12.75">
      <c r="A8" s="125"/>
      <c r="B8" s="127"/>
      <c r="C8" s="45" t="s">
        <v>12</v>
      </c>
      <c r="D8" s="40" t="s">
        <v>1</v>
      </c>
      <c r="E8" s="19">
        <v>127</v>
      </c>
      <c r="F8" s="19">
        <v>212</v>
      </c>
      <c r="G8" s="36"/>
      <c r="H8" s="9">
        <v>13</v>
      </c>
      <c r="I8" s="10">
        <f aca="true" t="shared" si="0" ref="I8:I13">F8*H8</f>
        <v>2756</v>
      </c>
      <c r="J8" s="9">
        <v>11</v>
      </c>
      <c r="K8" s="63">
        <f aca="true" t="shared" si="1" ref="K8:K13">F8*J8</f>
        <v>2332</v>
      </c>
      <c r="L8" s="48">
        <f aca="true" t="shared" si="2" ref="L8:L13">I8+K8</f>
        <v>5088</v>
      </c>
      <c r="M8" s="130"/>
      <c r="N8" s="5"/>
    </row>
    <row r="9" spans="1:14" ht="12.75">
      <c r="A9" s="125"/>
      <c r="B9" s="127"/>
      <c r="C9" s="45" t="s">
        <v>12</v>
      </c>
      <c r="D9" s="40" t="s">
        <v>2</v>
      </c>
      <c r="E9" s="19">
        <v>1</v>
      </c>
      <c r="F9" s="19">
        <v>2</v>
      </c>
      <c r="G9" s="36"/>
      <c r="H9" s="9">
        <v>13</v>
      </c>
      <c r="I9" s="10">
        <f t="shared" si="0"/>
        <v>26</v>
      </c>
      <c r="J9" s="9">
        <v>11</v>
      </c>
      <c r="K9" s="63">
        <f t="shared" si="1"/>
        <v>22</v>
      </c>
      <c r="L9" s="48">
        <f t="shared" si="2"/>
        <v>48</v>
      </c>
      <c r="M9" s="130"/>
      <c r="N9" s="5"/>
    </row>
    <row r="10" spans="1:14" ht="12.75">
      <c r="A10" s="125"/>
      <c r="B10" s="127"/>
      <c r="C10" s="45" t="s">
        <v>12</v>
      </c>
      <c r="D10" s="42" t="s">
        <v>3</v>
      </c>
      <c r="E10" s="19">
        <v>274</v>
      </c>
      <c r="F10" s="19">
        <v>498</v>
      </c>
      <c r="G10" s="36"/>
      <c r="H10" s="9">
        <v>13</v>
      </c>
      <c r="I10" s="10">
        <f t="shared" si="0"/>
        <v>6474</v>
      </c>
      <c r="J10" s="9">
        <v>11</v>
      </c>
      <c r="K10" s="63">
        <f t="shared" si="1"/>
        <v>5478</v>
      </c>
      <c r="L10" s="48">
        <f t="shared" si="2"/>
        <v>11952</v>
      </c>
      <c r="M10" s="130"/>
      <c r="N10" s="5"/>
    </row>
    <row r="11" spans="1:14" ht="12.75">
      <c r="A11" s="125"/>
      <c r="B11" s="127"/>
      <c r="C11" s="45" t="s">
        <v>9</v>
      </c>
      <c r="D11" s="40" t="s">
        <v>1</v>
      </c>
      <c r="E11" s="26">
        <v>44</v>
      </c>
      <c r="F11" s="24">
        <v>73</v>
      </c>
      <c r="G11" s="16"/>
      <c r="H11" s="9">
        <v>13</v>
      </c>
      <c r="I11" s="10">
        <f t="shared" si="0"/>
        <v>949</v>
      </c>
      <c r="J11" s="9">
        <v>11</v>
      </c>
      <c r="K11" s="63">
        <f t="shared" si="1"/>
        <v>803</v>
      </c>
      <c r="L11" s="48">
        <f t="shared" si="2"/>
        <v>1752</v>
      </c>
      <c r="M11" s="130"/>
      <c r="N11" s="5"/>
    </row>
    <row r="12" spans="1:14" ht="12.75">
      <c r="A12" s="125"/>
      <c r="B12" s="127"/>
      <c r="C12" s="45" t="s">
        <v>9</v>
      </c>
      <c r="D12" s="40" t="s">
        <v>2</v>
      </c>
      <c r="E12" s="26">
        <v>7</v>
      </c>
      <c r="F12" s="24">
        <v>12</v>
      </c>
      <c r="G12" s="16"/>
      <c r="H12" s="9">
        <v>13</v>
      </c>
      <c r="I12" s="10">
        <f t="shared" si="0"/>
        <v>156</v>
      </c>
      <c r="J12" s="9">
        <v>11</v>
      </c>
      <c r="K12" s="63">
        <f t="shared" si="1"/>
        <v>132</v>
      </c>
      <c r="L12" s="48">
        <f t="shared" si="2"/>
        <v>288</v>
      </c>
      <c r="M12" s="130"/>
      <c r="N12" s="5"/>
    </row>
    <row r="13" spans="1:14" ht="13.5" thickBot="1">
      <c r="A13" s="125"/>
      <c r="B13" s="127"/>
      <c r="C13" s="53" t="s">
        <v>9</v>
      </c>
      <c r="D13" s="42" t="s">
        <v>3</v>
      </c>
      <c r="E13" s="44">
        <v>100</v>
      </c>
      <c r="F13" s="27">
        <v>182</v>
      </c>
      <c r="G13" s="17"/>
      <c r="H13" s="11">
        <v>13</v>
      </c>
      <c r="I13" s="10">
        <f t="shared" si="0"/>
        <v>2366</v>
      </c>
      <c r="J13" s="11">
        <v>11</v>
      </c>
      <c r="K13" s="63">
        <f t="shared" si="1"/>
        <v>2002</v>
      </c>
      <c r="L13" s="48">
        <f t="shared" si="2"/>
        <v>4368</v>
      </c>
      <c r="M13" s="130"/>
      <c r="N13" s="5"/>
    </row>
    <row r="14" spans="1:14" ht="13.5" thickBot="1">
      <c r="A14" s="125"/>
      <c r="B14" s="128"/>
      <c r="C14" s="132" t="s">
        <v>5</v>
      </c>
      <c r="D14" s="133"/>
      <c r="E14" s="64">
        <f>SUM(E7:E13)</f>
        <v>624</v>
      </c>
      <c r="F14" s="65">
        <f>SUM(F8:F13)</f>
        <v>979</v>
      </c>
      <c r="G14" s="66"/>
      <c r="H14" s="66"/>
      <c r="I14" s="67">
        <f>SUM(I7:I13)</f>
        <v>14345.8</v>
      </c>
      <c r="J14" s="68"/>
      <c r="K14" s="69">
        <f>SUM(K8:K13)</f>
        <v>10769</v>
      </c>
      <c r="L14" s="70">
        <f>SUM(L7:L13)</f>
        <v>25114.8</v>
      </c>
      <c r="M14" s="130"/>
      <c r="N14" s="5"/>
    </row>
    <row r="15" spans="1:14" ht="13.5" thickBot="1">
      <c r="A15" s="126"/>
      <c r="B15" s="134" t="s">
        <v>26</v>
      </c>
      <c r="C15" s="135"/>
      <c r="D15" s="135"/>
      <c r="E15" s="71">
        <f>E14</f>
        <v>624</v>
      </c>
      <c r="F15" s="71">
        <f aca="true" t="shared" si="3" ref="F15:L15">F14</f>
        <v>979</v>
      </c>
      <c r="G15" s="71"/>
      <c r="H15" s="71"/>
      <c r="I15" s="71">
        <f t="shared" si="3"/>
        <v>14345.8</v>
      </c>
      <c r="J15" s="71"/>
      <c r="K15" s="71">
        <f t="shared" si="3"/>
        <v>10769</v>
      </c>
      <c r="L15" s="96">
        <f t="shared" si="3"/>
        <v>25114.8</v>
      </c>
      <c r="M15" s="131"/>
      <c r="N15" s="5"/>
    </row>
    <row r="16" spans="1:14" ht="12.75" customHeight="1">
      <c r="A16" s="151" t="s">
        <v>27</v>
      </c>
      <c r="B16" s="155" t="s">
        <v>28</v>
      </c>
      <c r="C16" s="73" t="s">
        <v>12</v>
      </c>
      <c r="D16" s="74" t="s">
        <v>3</v>
      </c>
      <c r="E16" s="74">
        <v>10</v>
      </c>
      <c r="F16" s="29">
        <v>18</v>
      </c>
      <c r="G16" s="29"/>
      <c r="H16" s="35">
        <v>13</v>
      </c>
      <c r="I16" s="46">
        <f>F16*H16</f>
        <v>234</v>
      </c>
      <c r="J16" s="31">
        <v>11</v>
      </c>
      <c r="K16" s="31">
        <f>F16*J16</f>
        <v>198</v>
      </c>
      <c r="L16" s="48">
        <f>I16+K16</f>
        <v>432</v>
      </c>
      <c r="M16" s="129">
        <f>L57*5%</f>
        <v>1626.78</v>
      </c>
      <c r="N16" s="5"/>
    </row>
    <row r="17" spans="1:14" ht="13.5" thickBot="1">
      <c r="A17" s="125"/>
      <c r="B17" s="156"/>
      <c r="C17" s="75" t="s">
        <v>12</v>
      </c>
      <c r="D17" s="76" t="s">
        <v>3</v>
      </c>
      <c r="E17" s="76">
        <v>2</v>
      </c>
      <c r="F17" s="77">
        <v>4</v>
      </c>
      <c r="G17" s="77"/>
      <c r="H17" s="78">
        <v>13</v>
      </c>
      <c r="I17" s="46">
        <f>F17*H17</f>
        <v>52</v>
      </c>
      <c r="J17" s="78">
        <v>11</v>
      </c>
      <c r="K17" s="78">
        <f aca="true" t="shared" si="4" ref="K17:K35">F17*J17</f>
        <v>44</v>
      </c>
      <c r="L17" s="49">
        <f>I17+K17</f>
        <v>96</v>
      </c>
      <c r="M17" s="130"/>
      <c r="N17" s="5"/>
    </row>
    <row r="18" spans="1:14" ht="13.5" thickBot="1">
      <c r="A18" s="125"/>
      <c r="B18" s="157"/>
      <c r="C18" s="136" t="s">
        <v>5</v>
      </c>
      <c r="D18" s="137"/>
      <c r="E18" s="33">
        <f>SUM(E16:E17)</f>
        <v>12</v>
      </c>
      <c r="F18" s="33">
        <f>SUM(F16:F17)</f>
        <v>22</v>
      </c>
      <c r="G18" s="33"/>
      <c r="H18" s="34"/>
      <c r="I18" s="50">
        <f>SUM(I16:I17)</f>
        <v>286</v>
      </c>
      <c r="J18" s="34"/>
      <c r="K18" s="79">
        <f>SUM(K16:K17)</f>
        <v>242</v>
      </c>
      <c r="L18" s="50">
        <f>SUM(L16:L17)</f>
        <v>528</v>
      </c>
      <c r="M18" s="130"/>
      <c r="N18" s="5"/>
    </row>
    <row r="19" spans="1:14" ht="12.75">
      <c r="A19" s="125"/>
      <c r="B19" s="142" t="s">
        <v>29</v>
      </c>
      <c r="C19" s="38" t="s">
        <v>9</v>
      </c>
      <c r="D19" s="39" t="s">
        <v>4</v>
      </c>
      <c r="E19" s="80">
        <v>4</v>
      </c>
      <c r="F19" s="23"/>
      <c r="G19" s="6">
        <v>22.8</v>
      </c>
      <c r="H19" s="7"/>
      <c r="I19" s="8">
        <f>E19*G19</f>
        <v>91.2</v>
      </c>
      <c r="J19" s="35"/>
      <c r="K19" s="35"/>
      <c r="L19" s="37">
        <f>I19+K19</f>
        <v>91.2</v>
      </c>
      <c r="M19" s="130"/>
      <c r="N19" s="5"/>
    </row>
    <row r="20" spans="1:14" ht="12.75">
      <c r="A20" s="125"/>
      <c r="B20" s="143"/>
      <c r="C20" s="38" t="s">
        <v>9</v>
      </c>
      <c r="D20" s="40" t="s">
        <v>1</v>
      </c>
      <c r="E20" s="26">
        <v>21</v>
      </c>
      <c r="F20" s="24">
        <v>35</v>
      </c>
      <c r="G20" s="16"/>
      <c r="H20" s="9">
        <v>13</v>
      </c>
      <c r="I20" s="8">
        <f>F20*H20</f>
        <v>455</v>
      </c>
      <c r="J20" s="31">
        <v>11</v>
      </c>
      <c r="K20" s="31">
        <f t="shared" si="4"/>
        <v>385</v>
      </c>
      <c r="L20" s="48">
        <f>I20+K20</f>
        <v>840</v>
      </c>
      <c r="M20" s="130"/>
      <c r="N20" s="5"/>
    </row>
    <row r="21" spans="1:14" ht="12.75">
      <c r="A21" s="125"/>
      <c r="B21" s="143"/>
      <c r="C21" s="38" t="s">
        <v>9</v>
      </c>
      <c r="D21" s="40" t="s">
        <v>2</v>
      </c>
      <c r="E21" s="26">
        <v>2</v>
      </c>
      <c r="F21" s="24">
        <v>3</v>
      </c>
      <c r="G21" s="16"/>
      <c r="H21" s="9">
        <v>13</v>
      </c>
      <c r="I21" s="8">
        <f>F21*H21</f>
        <v>39</v>
      </c>
      <c r="J21" s="31">
        <v>11</v>
      </c>
      <c r="K21" s="31">
        <f t="shared" si="4"/>
        <v>33</v>
      </c>
      <c r="L21" s="48">
        <f>I21+K21</f>
        <v>72</v>
      </c>
      <c r="M21" s="130"/>
      <c r="N21" s="5"/>
    </row>
    <row r="22" spans="1:14" ht="13.5" thickBot="1">
      <c r="A22" s="125"/>
      <c r="B22" s="143"/>
      <c r="C22" s="81" t="s">
        <v>9</v>
      </c>
      <c r="D22" s="42" t="s">
        <v>3</v>
      </c>
      <c r="E22" s="44">
        <v>60</v>
      </c>
      <c r="F22" s="27">
        <v>109</v>
      </c>
      <c r="G22" s="17"/>
      <c r="H22" s="11">
        <v>13</v>
      </c>
      <c r="I22" s="8">
        <f>F22*H22</f>
        <v>1417</v>
      </c>
      <c r="J22" s="78">
        <v>11</v>
      </c>
      <c r="K22" s="78">
        <f t="shared" si="4"/>
        <v>1199</v>
      </c>
      <c r="L22" s="48">
        <f>I22+K22</f>
        <v>2616</v>
      </c>
      <c r="M22" s="130"/>
      <c r="N22" s="5"/>
    </row>
    <row r="23" spans="1:14" ht="13.5" thickBot="1">
      <c r="A23" s="125"/>
      <c r="B23" s="144"/>
      <c r="C23" s="140" t="s">
        <v>5</v>
      </c>
      <c r="D23" s="141"/>
      <c r="E23" s="12">
        <f>SUM(E19:E22)</f>
        <v>87</v>
      </c>
      <c r="F23" s="13">
        <f>SUM(F19:F22)</f>
        <v>147</v>
      </c>
      <c r="G23" s="12"/>
      <c r="H23" s="12"/>
      <c r="I23" s="15">
        <f>SUM(I19:I22)</f>
        <v>2002.2</v>
      </c>
      <c r="J23" s="34"/>
      <c r="K23" s="79">
        <f>SUM(K20:K22)</f>
        <v>1617</v>
      </c>
      <c r="L23" s="50">
        <f>SUM(L19:L22)</f>
        <v>3619.2</v>
      </c>
      <c r="M23" s="130"/>
      <c r="N23" s="5"/>
    </row>
    <row r="24" spans="1:14" ht="12.75">
      <c r="A24" s="125"/>
      <c r="B24" s="145" t="s">
        <v>30</v>
      </c>
      <c r="C24" s="41" t="s">
        <v>12</v>
      </c>
      <c r="D24" s="39" t="s">
        <v>4</v>
      </c>
      <c r="E24" s="58">
        <v>1</v>
      </c>
      <c r="F24" s="29"/>
      <c r="G24" s="30">
        <v>22.8</v>
      </c>
      <c r="H24" s="35"/>
      <c r="I24" s="46">
        <f>E24*G24</f>
        <v>22.8</v>
      </c>
      <c r="J24" s="35"/>
      <c r="K24" s="35"/>
      <c r="L24" s="37">
        <f>I24+K24</f>
        <v>22.8</v>
      </c>
      <c r="M24" s="130"/>
      <c r="N24" s="5"/>
    </row>
    <row r="25" spans="1:14" ht="12.75">
      <c r="A25" s="125"/>
      <c r="B25" s="146"/>
      <c r="C25" s="45" t="s">
        <v>12</v>
      </c>
      <c r="D25" s="40" t="s">
        <v>1</v>
      </c>
      <c r="E25" s="19">
        <v>10</v>
      </c>
      <c r="F25" s="32">
        <v>17</v>
      </c>
      <c r="G25" s="32"/>
      <c r="H25" s="31">
        <v>13</v>
      </c>
      <c r="I25" s="47">
        <f>F25*H25</f>
        <v>221</v>
      </c>
      <c r="J25" s="31">
        <v>11</v>
      </c>
      <c r="K25" s="31">
        <f t="shared" si="4"/>
        <v>187</v>
      </c>
      <c r="L25" s="48">
        <f>I25+K25</f>
        <v>408</v>
      </c>
      <c r="M25" s="130"/>
      <c r="N25" s="5"/>
    </row>
    <row r="26" spans="1:14" ht="12.75">
      <c r="A26" s="125"/>
      <c r="B26" s="146"/>
      <c r="C26" s="45" t="s">
        <v>12</v>
      </c>
      <c r="D26" s="40" t="s">
        <v>2</v>
      </c>
      <c r="E26" s="19">
        <v>1</v>
      </c>
      <c r="F26" s="82">
        <v>2</v>
      </c>
      <c r="G26" s="83"/>
      <c r="H26" s="84">
        <v>13</v>
      </c>
      <c r="I26" s="47">
        <f>F26*H26</f>
        <v>26</v>
      </c>
      <c r="J26" s="31">
        <v>11</v>
      </c>
      <c r="K26" s="31">
        <f t="shared" si="4"/>
        <v>22</v>
      </c>
      <c r="L26" s="48">
        <f>I26+K26</f>
        <v>48</v>
      </c>
      <c r="M26" s="130"/>
      <c r="N26" s="5"/>
    </row>
    <row r="27" spans="1:14" ht="12.75">
      <c r="A27" s="125"/>
      <c r="B27" s="146"/>
      <c r="C27" s="45" t="s">
        <v>12</v>
      </c>
      <c r="D27" s="42" t="s">
        <v>3</v>
      </c>
      <c r="E27" s="19">
        <v>76</v>
      </c>
      <c r="F27" s="85">
        <v>138</v>
      </c>
      <c r="G27" s="85"/>
      <c r="H27" s="31">
        <v>13</v>
      </c>
      <c r="I27" s="47">
        <f>F27*H27</f>
        <v>1794</v>
      </c>
      <c r="J27" s="31">
        <v>11</v>
      </c>
      <c r="K27" s="31">
        <f t="shared" si="4"/>
        <v>1518</v>
      </c>
      <c r="L27" s="48">
        <f>I27+K27</f>
        <v>3312</v>
      </c>
      <c r="M27" s="130"/>
      <c r="N27" s="5"/>
    </row>
    <row r="28" spans="1:14" ht="13.5" thickBot="1">
      <c r="A28" s="125"/>
      <c r="B28" s="146"/>
      <c r="C28" s="53" t="s">
        <v>9</v>
      </c>
      <c r="D28" s="42" t="s">
        <v>3</v>
      </c>
      <c r="E28" s="44">
        <v>22</v>
      </c>
      <c r="F28" s="86">
        <v>40</v>
      </c>
      <c r="G28" s="86"/>
      <c r="H28" s="78">
        <v>13</v>
      </c>
      <c r="I28" s="47">
        <f>F28*H28</f>
        <v>520</v>
      </c>
      <c r="J28" s="78">
        <v>11</v>
      </c>
      <c r="K28" s="78">
        <f t="shared" si="4"/>
        <v>440</v>
      </c>
      <c r="L28" s="48">
        <f>I28+K28</f>
        <v>960</v>
      </c>
      <c r="M28" s="130"/>
      <c r="N28" s="5"/>
    </row>
    <row r="29" spans="1:14" ht="13.5" thickBot="1">
      <c r="A29" s="125"/>
      <c r="B29" s="147"/>
      <c r="C29" s="148" t="s">
        <v>5</v>
      </c>
      <c r="D29" s="141"/>
      <c r="E29" s="12">
        <f>SUM(E24:E28)</f>
        <v>110</v>
      </c>
      <c r="F29" s="13">
        <f>SUM(F24:F28)</f>
        <v>197</v>
      </c>
      <c r="G29" s="12"/>
      <c r="H29" s="12"/>
      <c r="I29" s="15">
        <f>SUM(I24:I28)</f>
        <v>2583.8</v>
      </c>
      <c r="J29" s="34"/>
      <c r="K29" s="79">
        <f>SUM(K25:K28)</f>
        <v>2167</v>
      </c>
      <c r="L29" s="50">
        <f>SUM(L24:L28)</f>
        <v>4750.8</v>
      </c>
      <c r="M29" s="130"/>
      <c r="N29" s="5"/>
    </row>
    <row r="30" spans="1:14" ht="13.5" thickBot="1">
      <c r="A30" s="125"/>
      <c r="B30" s="143" t="s">
        <v>31</v>
      </c>
      <c r="C30" s="75" t="s">
        <v>12</v>
      </c>
      <c r="D30" s="87" t="s">
        <v>3</v>
      </c>
      <c r="E30" s="87">
        <v>189</v>
      </c>
      <c r="F30" s="82">
        <v>344</v>
      </c>
      <c r="G30" s="82"/>
      <c r="H30" s="84">
        <v>13</v>
      </c>
      <c r="I30" s="88">
        <f>F30*H30</f>
        <v>4472</v>
      </c>
      <c r="J30" s="84">
        <v>11</v>
      </c>
      <c r="K30" s="84">
        <f t="shared" si="4"/>
        <v>3784</v>
      </c>
      <c r="L30" s="89">
        <f aca="true" t="shared" si="5" ref="L30:L35">I30+K30</f>
        <v>8256</v>
      </c>
      <c r="M30" s="130"/>
      <c r="N30" s="5"/>
    </row>
    <row r="31" spans="1:14" ht="13.5" thickBot="1">
      <c r="A31" s="125"/>
      <c r="B31" s="144"/>
      <c r="C31" s="136" t="s">
        <v>5</v>
      </c>
      <c r="D31" s="137"/>
      <c r="E31" s="33">
        <f>SUM(E30:E30)</f>
        <v>189</v>
      </c>
      <c r="F31" s="33">
        <f>SUM(F30:F30)</f>
        <v>344</v>
      </c>
      <c r="G31" s="33"/>
      <c r="H31" s="34"/>
      <c r="I31" s="50">
        <f>SUM(I30:I30)</f>
        <v>4472</v>
      </c>
      <c r="J31" s="34"/>
      <c r="K31" s="79">
        <f>SUM(K30)</f>
        <v>3784</v>
      </c>
      <c r="L31" s="50">
        <f t="shared" si="5"/>
        <v>8256</v>
      </c>
      <c r="M31" s="130"/>
      <c r="N31" s="5"/>
    </row>
    <row r="32" spans="1:14" ht="12.75">
      <c r="A32" s="125"/>
      <c r="B32" s="138" t="s">
        <v>32</v>
      </c>
      <c r="C32" s="38" t="s">
        <v>9</v>
      </c>
      <c r="D32" s="39" t="s">
        <v>4</v>
      </c>
      <c r="E32" s="80">
        <v>2</v>
      </c>
      <c r="F32" s="23"/>
      <c r="G32" s="6">
        <v>22.8</v>
      </c>
      <c r="H32" s="7"/>
      <c r="I32" s="8">
        <f>E32*G32</f>
        <v>45.6</v>
      </c>
      <c r="J32" s="35"/>
      <c r="K32" s="35"/>
      <c r="L32" s="37">
        <f t="shared" si="5"/>
        <v>45.6</v>
      </c>
      <c r="M32" s="130"/>
      <c r="N32" s="5"/>
    </row>
    <row r="33" spans="1:14" ht="12.75">
      <c r="A33" s="125"/>
      <c r="B33" s="139"/>
      <c r="C33" s="38" t="s">
        <v>9</v>
      </c>
      <c r="D33" s="40" t="s">
        <v>1</v>
      </c>
      <c r="E33" s="26">
        <v>38</v>
      </c>
      <c r="F33" s="24">
        <v>63</v>
      </c>
      <c r="G33" s="16"/>
      <c r="H33" s="9">
        <v>13</v>
      </c>
      <c r="I33" s="8">
        <f>F33*H33</f>
        <v>819</v>
      </c>
      <c r="J33" s="31">
        <v>11</v>
      </c>
      <c r="K33" s="31">
        <f t="shared" si="4"/>
        <v>693</v>
      </c>
      <c r="L33" s="48">
        <f t="shared" si="5"/>
        <v>1512</v>
      </c>
      <c r="M33" s="130"/>
      <c r="N33" s="5"/>
    </row>
    <row r="34" spans="1:14" ht="12.75">
      <c r="A34" s="125"/>
      <c r="B34" s="139"/>
      <c r="C34" s="38" t="s">
        <v>9</v>
      </c>
      <c r="D34" s="40" t="s">
        <v>2</v>
      </c>
      <c r="E34" s="26">
        <v>6</v>
      </c>
      <c r="F34" s="24">
        <v>10</v>
      </c>
      <c r="G34" s="16"/>
      <c r="H34" s="9">
        <v>13</v>
      </c>
      <c r="I34" s="8">
        <f>F34*H34</f>
        <v>130</v>
      </c>
      <c r="J34" s="31">
        <v>11</v>
      </c>
      <c r="K34" s="31">
        <f t="shared" si="4"/>
        <v>110</v>
      </c>
      <c r="L34" s="48">
        <f t="shared" si="5"/>
        <v>240</v>
      </c>
      <c r="M34" s="130"/>
      <c r="N34" s="5"/>
    </row>
    <row r="35" spans="1:14" ht="13.5" thickBot="1">
      <c r="A35" s="125"/>
      <c r="B35" s="139"/>
      <c r="C35" s="81" t="s">
        <v>9</v>
      </c>
      <c r="D35" s="42" t="s">
        <v>3</v>
      </c>
      <c r="E35" s="44">
        <v>81</v>
      </c>
      <c r="F35" s="27">
        <v>147</v>
      </c>
      <c r="G35" s="17"/>
      <c r="H35" s="11">
        <v>13</v>
      </c>
      <c r="I35" s="8">
        <f>F35*H35</f>
        <v>1911</v>
      </c>
      <c r="J35" s="78">
        <v>11</v>
      </c>
      <c r="K35" s="31">
        <f t="shared" si="4"/>
        <v>1617</v>
      </c>
      <c r="L35" s="48">
        <f t="shared" si="5"/>
        <v>3528</v>
      </c>
      <c r="M35" s="130"/>
      <c r="N35" s="5"/>
    </row>
    <row r="36" spans="1:14" ht="13.5" thickBot="1">
      <c r="A36" s="125"/>
      <c r="B36" s="139"/>
      <c r="C36" s="140" t="s">
        <v>5</v>
      </c>
      <c r="D36" s="141"/>
      <c r="E36" s="12">
        <f>SUM(E32:E35)</f>
        <v>127</v>
      </c>
      <c r="F36" s="13">
        <f>SUM(F32:F35)</f>
        <v>220</v>
      </c>
      <c r="G36" s="12"/>
      <c r="H36" s="12"/>
      <c r="I36" s="15">
        <f>SUM(I32:I35)</f>
        <v>2905.6</v>
      </c>
      <c r="J36" s="90"/>
      <c r="K36" s="14">
        <f>SUM(K33:K35)</f>
        <v>2420</v>
      </c>
      <c r="L36" s="15">
        <f>SUM(L32:L35)</f>
        <v>5325.6</v>
      </c>
      <c r="M36" s="130"/>
      <c r="N36" s="5"/>
    </row>
    <row r="37" spans="1:14" ht="12.75">
      <c r="A37" s="125"/>
      <c r="B37" s="153" t="s">
        <v>33</v>
      </c>
      <c r="C37" s="38" t="s">
        <v>9</v>
      </c>
      <c r="D37" s="43" t="s">
        <v>1</v>
      </c>
      <c r="E37" s="25">
        <v>21</v>
      </c>
      <c r="F37" s="23">
        <v>35</v>
      </c>
      <c r="G37" s="91"/>
      <c r="H37" s="7">
        <v>13</v>
      </c>
      <c r="I37" s="8">
        <f>F37*H37</f>
        <v>455</v>
      </c>
      <c r="J37" s="35">
        <v>11</v>
      </c>
      <c r="K37" s="35">
        <f>F37*J37</f>
        <v>385</v>
      </c>
      <c r="L37" s="37">
        <f>I37+K37</f>
        <v>840</v>
      </c>
      <c r="M37" s="130"/>
      <c r="N37" s="5"/>
    </row>
    <row r="38" spans="1:14" ht="12.75">
      <c r="A38" s="125"/>
      <c r="B38" s="127"/>
      <c r="C38" s="38" t="s">
        <v>9</v>
      </c>
      <c r="D38" s="40" t="s">
        <v>2</v>
      </c>
      <c r="E38" s="26">
        <v>9</v>
      </c>
      <c r="F38" s="24">
        <v>15</v>
      </c>
      <c r="G38" s="16"/>
      <c r="H38" s="9">
        <v>13</v>
      </c>
      <c r="I38" s="8">
        <f>F38*H38</f>
        <v>195</v>
      </c>
      <c r="J38" s="31">
        <v>11</v>
      </c>
      <c r="K38" s="31">
        <f>F38*J38</f>
        <v>165</v>
      </c>
      <c r="L38" s="37">
        <f>I38+K38</f>
        <v>360</v>
      </c>
      <c r="M38" s="130"/>
      <c r="N38" s="5"/>
    </row>
    <row r="39" spans="1:14" ht="13.5" thickBot="1">
      <c r="A39" s="125"/>
      <c r="B39" s="127"/>
      <c r="C39" s="81" t="s">
        <v>9</v>
      </c>
      <c r="D39" s="42" t="s">
        <v>3</v>
      </c>
      <c r="E39" s="44">
        <v>42</v>
      </c>
      <c r="F39" s="27">
        <v>76</v>
      </c>
      <c r="G39" s="17"/>
      <c r="H39" s="11">
        <v>13</v>
      </c>
      <c r="I39" s="8">
        <f>F39*H39</f>
        <v>988</v>
      </c>
      <c r="J39" s="78">
        <v>11</v>
      </c>
      <c r="K39" s="31">
        <f>F39*J39</f>
        <v>836</v>
      </c>
      <c r="L39" s="37">
        <f>I39+K39</f>
        <v>1824</v>
      </c>
      <c r="M39" s="130"/>
      <c r="N39" s="5"/>
    </row>
    <row r="40" spans="1:14" ht="13.5" thickBot="1">
      <c r="A40" s="125"/>
      <c r="B40" s="128"/>
      <c r="C40" s="140" t="s">
        <v>5</v>
      </c>
      <c r="D40" s="141"/>
      <c r="E40" s="12">
        <f>SUM(E37:E39)</f>
        <v>72</v>
      </c>
      <c r="F40" s="13">
        <f>SUM(F37:F39)</f>
        <v>126</v>
      </c>
      <c r="G40" s="12"/>
      <c r="H40" s="12"/>
      <c r="I40" s="15">
        <f>SUM(I37:I39)</f>
        <v>1638</v>
      </c>
      <c r="J40" s="90"/>
      <c r="K40" s="14">
        <f>SUM(K37:K39)</f>
        <v>1386</v>
      </c>
      <c r="L40" s="15">
        <f>SUM(L37:L39)</f>
        <v>3024</v>
      </c>
      <c r="M40" s="130"/>
      <c r="N40" s="5"/>
    </row>
    <row r="41" spans="1:14" ht="12.75">
      <c r="A41" s="125"/>
      <c r="B41" s="127" t="s">
        <v>34</v>
      </c>
      <c r="C41" s="41" t="s">
        <v>10</v>
      </c>
      <c r="D41" s="43" t="s">
        <v>1</v>
      </c>
      <c r="E41" s="18">
        <v>8</v>
      </c>
      <c r="F41" s="18">
        <v>13</v>
      </c>
      <c r="G41" s="60"/>
      <c r="H41" s="7">
        <v>13</v>
      </c>
      <c r="I41" s="8">
        <f aca="true" t="shared" si="6" ref="I41:I46">F41*H41</f>
        <v>169</v>
      </c>
      <c r="J41" s="7">
        <v>11</v>
      </c>
      <c r="K41" s="92">
        <f aca="true" t="shared" si="7" ref="K41:K46">F41*J41</f>
        <v>143</v>
      </c>
      <c r="L41" s="37">
        <f aca="true" t="shared" si="8" ref="L41:L46">I41+K41</f>
        <v>312</v>
      </c>
      <c r="M41" s="130"/>
      <c r="N41" s="5"/>
    </row>
    <row r="42" spans="1:14" ht="12.75">
      <c r="A42" s="125"/>
      <c r="B42" s="127"/>
      <c r="C42" s="45" t="s">
        <v>10</v>
      </c>
      <c r="D42" s="42" t="s">
        <v>3</v>
      </c>
      <c r="E42" s="19">
        <v>55</v>
      </c>
      <c r="F42" s="19">
        <v>100</v>
      </c>
      <c r="G42" s="36"/>
      <c r="H42" s="9">
        <v>13</v>
      </c>
      <c r="I42" s="10">
        <f t="shared" si="6"/>
        <v>1300</v>
      </c>
      <c r="J42" s="9">
        <v>11</v>
      </c>
      <c r="K42" s="63">
        <f t="shared" si="7"/>
        <v>1100</v>
      </c>
      <c r="L42" s="48">
        <f t="shared" si="8"/>
        <v>2400</v>
      </c>
      <c r="M42" s="130"/>
      <c r="N42" s="5"/>
    </row>
    <row r="43" spans="1:14" ht="12.75">
      <c r="A43" s="125"/>
      <c r="B43" s="127"/>
      <c r="C43" s="45" t="s">
        <v>9</v>
      </c>
      <c r="D43" s="40" t="s">
        <v>1</v>
      </c>
      <c r="E43" s="19">
        <v>3</v>
      </c>
      <c r="F43" s="19">
        <v>5</v>
      </c>
      <c r="G43" s="36"/>
      <c r="H43" s="9">
        <v>13</v>
      </c>
      <c r="I43" s="10">
        <f t="shared" si="6"/>
        <v>65</v>
      </c>
      <c r="J43" s="9">
        <v>11</v>
      </c>
      <c r="K43" s="63">
        <f t="shared" si="7"/>
        <v>55</v>
      </c>
      <c r="L43" s="48">
        <f t="shared" si="8"/>
        <v>120</v>
      </c>
      <c r="M43" s="130"/>
      <c r="N43" s="5"/>
    </row>
    <row r="44" spans="1:14" ht="12.75">
      <c r="A44" s="125"/>
      <c r="B44" s="127"/>
      <c r="C44" s="45" t="s">
        <v>9</v>
      </c>
      <c r="D44" s="42" t="s">
        <v>3</v>
      </c>
      <c r="E44" s="19">
        <v>17</v>
      </c>
      <c r="F44" s="19">
        <v>31</v>
      </c>
      <c r="G44" s="36"/>
      <c r="H44" s="9">
        <v>13</v>
      </c>
      <c r="I44" s="10">
        <f t="shared" si="6"/>
        <v>403</v>
      </c>
      <c r="J44" s="9">
        <v>11</v>
      </c>
      <c r="K44" s="63">
        <f t="shared" si="7"/>
        <v>341</v>
      </c>
      <c r="L44" s="48">
        <f t="shared" si="8"/>
        <v>744</v>
      </c>
      <c r="M44" s="130"/>
      <c r="N44" s="5"/>
    </row>
    <row r="45" spans="1:14" ht="12.75">
      <c r="A45" s="125"/>
      <c r="B45" s="127"/>
      <c r="C45" s="45" t="s">
        <v>12</v>
      </c>
      <c r="D45" s="42" t="s">
        <v>3</v>
      </c>
      <c r="E45" s="26">
        <v>4</v>
      </c>
      <c r="F45" s="24">
        <v>7</v>
      </c>
      <c r="G45" s="16"/>
      <c r="H45" s="9">
        <v>13</v>
      </c>
      <c r="I45" s="10">
        <f t="shared" si="6"/>
        <v>91</v>
      </c>
      <c r="J45" s="9">
        <v>11</v>
      </c>
      <c r="K45" s="63">
        <f t="shared" si="7"/>
        <v>77</v>
      </c>
      <c r="L45" s="48">
        <f t="shared" si="8"/>
        <v>168</v>
      </c>
      <c r="M45" s="130"/>
      <c r="N45" s="5"/>
    </row>
    <row r="46" spans="1:14" ht="13.5" thickBot="1">
      <c r="A46" s="125"/>
      <c r="B46" s="127"/>
      <c r="C46" s="53" t="s">
        <v>8</v>
      </c>
      <c r="D46" s="42" t="s">
        <v>3</v>
      </c>
      <c r="E46" s="44">
        <v>4</v>
      </c>
      <c r="F46" s="27">
        <v>7</v>
      </c>
      <c r="G46" s="17"/>
      <c r="H46" s="11">
        <v>13</v>
      </c>
      <c r="I46" s="10">
        <f t="shared" si="6"/>
        <v>91</v>
      </c>
      <c r="J46" s="11">
        <v>11</v>
      </c>
      <c r="K46" s="63">
        <f t="shared" si="7"/>
        <v>77</v>
      </c>
      <c r="L46" s="48">
        <f t="shared" si="8"/>
        <v>168</v>
      </c>
      <c r="M46" s="130"/>
      <c r="N46" s="5"/>
    </row>
    <row r="47" spans="1:13" ht="13.5" thickBot="1">
      <c r="A47" s="125"/>
      <c r="B47" s="128"/>
      <c r="C47" s="136" t="s">
        <v>5</v>
      </c>
      <c r="D47" s="137"/>
      <c r="E47" s="22">
        <f>SUM(E41:E46)</f>
        <v>91</v>
      </c>
      <c r="F47" s="13">
        <f>SUM(F41:F46)</f>
        <v>163</v>
      </c>
      <c r="G47" s="12"/>
      <c r="H47" s="12"/>
      <c r="I47" s="15">
        <f>SUM(I41:I46)</f>
        <v>2119</v>
      </c>
      <c r="J47" s="93"/>
      <c r="K47" s="79">
        <f>SUM(K41:K46)</f>
        <v>1793</v>
      </c>
      <c r="L47" s="50">
        <f>SUM(L41:L46)</f>
        <v>3912</v>
      </c>
      <c r="M47" s="130"/>
    </row>
    <row r="48" spans="1:14" ht="12.75">
      <c r="A48" s="125"/>
      <c r="B48" s="127" t="s">
        <v>35</v>
      </c>
      <c r="C48" s="41" t="s">
        <v>11</v>
      </c>
      <c r="D48" s="43" t="s">
        <v>1</v>
      </c>
      <c r="E48" s="18">
        <v>3</v>
      </c>
      <c r="F48" s="18">
        <v>5</v>
      </c>
      <c r="G48" s="60"/>
      <c r="H48" s="7">
        <v>13</v>
      </c>
      <c r="I48" s="8">
        <f>F48*H48</f>
        <v>65</v>
      </c>
      <c r="J48" s="7">
        <v>11</v>
      </c>
      <c r="K48" s="92">
        <f>F48*J48</f>
        <v>55</v>
      </c>
      <c r="L48" s="37">
        <f>I48+K48</f>
        <v>120</v>
      </c>
      <c r="M48" s="130"/>
      <c r="N48" s="5"/>
    </row>
    <row r="49" spans="1:14" ht="13.5" thickBot="1">
      <c r="A49" s="125"/>
      <c r="B49" s="127"/>
      <c r="C49" s="41" t="s">
        <v>11</v>
      </c>
      <c r="D49" s="42" t="s">
        <v>3</v>
      </c>
      <c r="E49" s="19">
        <v>15</v>
      </c>
      <c r="F49" s="19">
        <v>27</v>
      </c>
      <c r="G49" s="36"/>
      <c r="H49" s="9">
        <v>13</v>
      </c>
      <c r="I49" s="8">
        <f>F49*H49</f>
        <v>351</v>
      </c>
      <c r="J49" s="9">
        <v>11</v>
      </c>
      <c r="K49" s="63">
        <f>F49*J49</f>
        <v>297</v>
      </c>
      <c r="L49" s="48">
        <f>I49+K49</f>
        <v>648</v>
      </c>
      <c r="M49" s="130"/>
      <c r="N49" s="5"/>
    </row>
    <row r="50" spans="1:13" ht="13.5" thickBot="1">
      <c r="A50" s="125"/>
      <c r="B50" s="128"/>
      <c r="C50" s="136" t="s">
        <v>5</v>
      </c>
      <c r="D50" s="137"/>
      <c r="E50" s="22">
        <f>SUM(E48:E49)</f>
        <v>18</v>
      </c>
      <c r="F50" s="13">
        <f>SUM(F48:F49)</f>
        <v>32</v>
      </c>
      <c r="G50" s="12"/>
      <c r="H50" s="12"/>
      <c r="I50" s="15">
        <f>SUM(I48:I49)</f>
        <v>416</v>
      </c>
      <c r="J50" s="93"/>
      <c r="K50" s="79">
        <f>SUM(K48:K49)</f>
        <v>352</v>
      </c>
      <c r="L50" s="50">
        <f>SUM(L48:L49)</f>
        <v>768</v>
      </c>
      <c r="M50" s="130"/>
    </row>
    <row r="51" spans="1:14" ht="12.75">
      <c r="A51" s="125"/>
      <c r="B51" s="127" t="s">
        <v>36</v>
      </c>
      <c r="C51" s="45" t="s">
        <v>9</v>
      </c>
      <c r="D51" s="43" t="s">
        <v>1</v>
      </c>
      <c r="E51" s="18">
        <v>13</v>
      </c>
      <c r="F51" s="18">
        <v>22</v>
      </c>
      <c r="G51" s="60"/>
      <c r="H51" s="7">
        <v>13</v>
      </c>
      <c r="I51" s="8">
        <f>F51*H51</f>
        <v>286</v>
      </c>
      <c r="J51" s="7">
        <v>11</v>
      </c>
      <c r="K51" s="92">
        <f>F51*J51</f>
        <v>242</v>
      </c>
      <c r="L51" s="37">
        <f>I51+K51</f>
        <v>528</v>
      </c>
      <c r="M51" s="130"/>
      <c r="N51" s="5"/>
    </row>
    <row r="52" spans="1:14" ht="12.75">
      <c r="A52" s="125"/>
      <c r="B52" s="127"/>
      <c r="C52" s="45" t="s">
        <v>9</v>
      </c>
      <c r="D52" s="40" t="s">
        <v>2</v>
      </c>
      <c r="E52" s="19">
        <v>6</v>
      </c>
      <c r="F52" s="19">
        <v>10</v>
      </c>
      <c r="G52" s="36"/>
      <c r="H52" s="9">
        <v>13</v>
      </c>
      <c r="I52" s="8">
        <f>F52*H52</f>
        <v>130</v>
      </c>
      <c r="J52" s="9">
        <v>11</v>
      </c>
      <c r="K52" s="63">
        <f>F52*J52</f>
        <v>110</v>
      </c>
      <c r="L52" s="48">
        <f>I52+K52</f>
        <v>240</v>
      </c>
      <c r="M52" s="130"/>
      <c r="N52" s="5"/>
    </row>
    <row r="53" spans="1:14" ht="12.75">
      <c r="A53" s="125"/>
      <c r="B53" s="127"/>
      <c r="C53" s="45" t="s">
        <v>9</v>
      </c>
      <c r="D53" s="19" t="s">
        <v>3</v>
      </c>
      <c r="E53" s="19">
        <v>32</v>
      </c>
      <c r="F53" s="19">
        <v>58</v>
      </c>
      <c r="G53" s="36"/>
      <c r="H53" s="9">
        <v>13</v>
      </c>
      <c r="I53" s="8">
        <f>F53*H53</f>
        <v>754</v>
      </c>
      <c r="J53" s="9">
        <v>11</v>
      </c>
      <c r="K53" s="63">
        <f>F53*J53</f>
        <v>638</v>
      </c>
      <c r="L53" s="48">
        <f>I53+K53</f>
        <v>1392</v>
      </c>
      <c r="M53" s="130"/>
      <c r="N53" s="5"/>
    </row>
    <row r="54" spans="1:14" ht="12.75">
      <c r="A54" s="125"/>
      <c r="B54" s="127"/>
      <c r="C54" s="45" t="s">
        <v>11</v>
      </c>
      <c r="D54" s="43" t="s">
        <v>1</v>
      </c>
      <c r="E54" s="19">
        <v>2</v>
      </c>
      <c r="F54" s="19">
        <v>3</v>
      </c>
      <c r="G54" s="36"/>
      <c r="H54" s="9">
        <v>13</v>
      </c>
      <c r="I54" s="8">
        <f>F54*H54</f>
        <v>39</v>
      </c>
      <c r="J54" s="9">
        <v>11</v>
      </c>
      <c r="K54" s="63">
        <f>F54*J54</f>
        <v>33</v>
      </c>
      <c r="L54" s="48">
        <f>I54+K54</f>
        <v>72</v>
      </c>
      <c r="M54" s="130"/>
      <c r="N54" s="5"/>
    </row>
    <row r="55" spans="1:14" ht="13.5" thickBot="1">
      <c r="A55" s="125"/>
      <c r="B55" s="127"/>
      <c r="C55" s="45" t="s">
        <v>11</v>
      </c>
      <c r="D55" s="42" t="s">
        <v>3</v>
      </c>
      <c r="E55" s="26">
        <v>3</v>
      </c>
      <c r="F55" s="24">
        <v>5</v>
      </c>
      <c r="G55" s="16"/>
      <c r="H55" s="9">
        <v>13</v>
      </c>
      <c r="I55" s="8">
        <f>F55*H55</f>
        <v>65</v>
      </c>
      <c r="J55" s="9">
        <v>11</v>
      </c>
      <c r="K55" s="63">
        <f>F55*J55</f>
        <v>55</v>
      </c>
      <c r="L55" s="48">
        <f>I55+K55</f>
        <v>120</v>
      </c>
      <c r="M55" s="130"/>
      <c r="N55" s="5"/>
    </row>
    <row r="56" spans="1:13" ht="13.5" thickBot="1">
      <c r="A56" s="125"/>
      <c r="B56" s="128"/>
      <c r="C56" s="136" t="s">
        <v>5</v>
      </c>
      <c r="D56" s="137"/>
      <c r="E56" s="22">
        <f>SUM(E51:E55)</f>
        <v>56</v>
      </c>
      <c r="F56" s="13">
        <f>SUM(F51:F55)</f>
        <v>98</v>
      </c>
      <c r="G56" s="12"/>
      <c r="H56" s="12"/>
      <c r="I56" s="15">
        <f>SUM(I51:I55)</f>
        <v>1274</v>
      </c>
      <c r="J56" s="93"/>
      <c r="K56" s="79">
        <f>SUM(K51:K55)</f>
        <v>1078</v>
      </c>
      <c r="L56" s="50">
        <f>SUM(L51:L55)</f>
        <v>2352</v>
      </c>
      <c r="M56" s="130"/>
    </row>
    <row r="57" spans="1:14" ht="13.5" thickBot="1">
      <c r="A57" s="152"/>
      <c r="B57" s="149" t="s">
        <v>37</v>
      </c>
      <c r="C57" s="150"/>
      <c r="D57" s="150"/>
      <c r="E57" s="94">
        <f>E18+E23+E29+E31+E36+E40+E47+E50+E56</f>
        <v>762</v>
      </c>
      <c r="F57" s="94">
        <f aca="true" t="shared" si="9" ref="F57:L57">F18+F23+F29+F31+F36+F40+F47+F50+F56</f>
        <v>1349</v>
      </c>
      <c r="G57" s="94"/>
      <c r="H57" s="94"/>
      <c r="I57" s="94">
        <f t="shared" si="9"/>
        <v>17696.6</v>
      </c>
      <c r="J57" s="94"/>
      <c r="K57" s="95">
        <f t="shared" si="9"/>
        <v>14839</v>
      </c>
      <c r="L57" s="96">
        <f t="shared" si="9"/>
        <v>32535.6</v>
      </c>
      <c r="M57" s="131"/>
      <c r="N57" s="5"/>
    </row>
    <row r="58" spans="1:14" ht="12.75">
      <c r="A58" s="151" t="s">
        <v>38</v>
      </c>
      <c r="B58" s="153" t="s">
        <v>39</v>
      </c>
      <c r="C58" s="97" t="s">
        <v>9</v>
      </c>
      <c r="D58" s="98" t="s">
        <v>4</v>
      </c>
      <c r="E58" s="99">
        <v>49</v>
      </c>
      <c r="F58" s="28"/>
      <c r="G58" s="20">
        <v>22.8</v>
      </c>
      <c r="H58" s="21"/>
      <c r="I58" s="51">
        <f>E58*G58</f>
        <v>1117.2</v>
      </c>
      <c r="J58" s="85"/>
      <c r="K58" s="85"/>
      <c r="L58" s="48">
        <f>I58</f>
        <v>1117.2</v>
      </c>
      <c r="M58" s="129">
        <f>L70*5%</f>
        <v>1669.4400000000003</v>
      </c>
      <c r="N58" s="5"/>
    </row>
    <row r="59" spans="1:14" ht="12.75">
      <c r="A59" s="125"/>
      <c r="B59" s="127"/>
      <c r="C59" s="38" t="s">
        <v>9</v>
      </c>
      <c r="D59" s="40" t="s">
        <v>1</v>
      </c>
      <c r="E59" s="26">
        <v>159</v>
      </c>
      <c r="F59" s="24">
        <v>265</v>
      </c>
      <c r="G59" s="16"/>
      <c r="H59" s="9">
        <v>13</v>
      </c>
      <c r="I59" s="8">
        <f>F59*H59</f>
        <v>3445</v>
      </c>
      <c r="J59" s="31">
        <v>11</v>
      </c>
      <c r="K59" s="85">
        <f>F59*J59</f>
        <v>2915</v>
      </c>
      <c r="L59" s="48">
        <f>I59+K59</f>
        <v>6360</v>
      </c>
      <c r="M59" s="130"/>
      <c r="N59" s="5"/>
    </row>
    <row r="60" spans="1:14" ht="12.75">
      <c r="A60" s="125"/>
      <c r="B60" s="127"/>
      <c r="C60" s="38" t="s">
        <v>9</v>
      </c>
      <c r="D60" s="40" t="s">
        <v>2</v>
      </c>
      <c r="E60" s="26">
        <v>29</v>
      </c>
      <c r="F60" s="24">
        <v>48</v>
      </c>
      <c r="G60" s="16"/>
      <c r="H60" s="9">
        <v>13</v>
      </c>
      <c r="I60" s="8">
        <f>F60*H60</f>
        <v>624</v>
      </c>
      <c r="J60" s="31">
        <v>11</v>
      </c>
      <c r="K60" s="85">
        <f>F60*J60</f>
        <v>528</v>
      </c>
      <c r="L60" s="48">
        <f>I60+K60</f>
        <v>1152</v>
      </c>
      <c r="M60" s="130"/>
      <c r="N60" s="5"/>
    </row>
    <row r="61" spans="1:14" ht="13.5" thickBot="1">
      <c r="A61" s="125"/>
      <c r="B61" s="127"/>
      <c r="C61" s="81" t="s">
        <v>9</v>
      </c>
      <c r="D61" s="42" t="s">
        <v>3</v>
      </c>
      <c r="E61" s="44">
        <v>492</v>
      </c>
      <c r="F61" s="27">
        <v>895</v>
      </c>
      <c r="G61" s="17"/>
      <c r="H61" s="11">
        <v>13</v>
      </c>
      <c r="I61" s="8">
        <f>F61*H61</f>
        <v>11635</v>
      </c>
      <c r="J61" s="78">
        <v>11</v>
      </c>
      <c r="K61" s="85">
        <f>F61*J61</f>
        <v>9845</v>
      </c>
      <c r="L61" s="48">
        <f>I61+K61</f>
        <v>21480</v>
      </c>
      <c r="M61" s="130"/>
      <c r="N61" s="5"/>
    </row>
    <row r="62" spans="1:14" ht="13.5" thickBot="1">
      <c r="A62" s="125"/>
      <c r="B62" s="154"/>
      <c r="C62" s="140" t="s">
        <v>5</v>
      </c>
      <c r="D62" s="141"/>
      <c r="E62" s="12">
        <f>SUM(E58:E61)</f>
        <v>729</v>
      </c>
      <c r="F62" s="13">
        <f>SUM(F58:F61)</f>
        <v>1208</v>
      </c>
      <c r="G62" s="12"/>
      <c r="H62" s="12"/>
      <c r="I62" s="15">
        <f>SUM(I58:I61)</f>
        <v>16821.2</v>
      </c>
      <c r="J62" s="93"/>
      <c r="K62" s="79">
        <f>SUM(K59:K61)</f>
        <v>13288</v>
      </c>
      <c r="L62" s="50">
        <f>SUM(L58:L61)</f>
        <v>30109.2</v>
      </c>
      <c r="M62" s="130"/>
      <c r="N62" s="5"/>
    </row>
    <row r="63" spans="1:13" ht="12.75">
      <c r="A63" s="125"/>
      <c r="B63" s="153" t="s">
        <v>40</v>
      </c>
      <c r="C63" s="100" t="s">
        <v>12</v>
      </c>
      <c r="D63" s="98" t="s">
        <v>4</v>
      </c>
      <c r="E63" s="101">
        <v>7</v>
      </c>
      <c r="F63" s="102"/>
      <c r="G63" s="103">
        <v>22.8</v>
      </c>
      <c r="H63" s="102"/>
      <c r="I63" s="104">
        <f>E63*G63</f>
        <v>159.6</v>
      </c>
      <c r="J63" s="85"/>
      <c r="K63" s="85"/>
      <c r="L63" s="48">
        <f>I63</f>
        <v>159.6</v>
      </c>
      <c r="M63" s="130"/>
    </row>
    <row r="64" spans="1:14" ht="12.75">
      <c r="A64" s="125"/>
      <c r="B64" s="127"/>
      <c r="C64" s="45" t="s">
        <v>12</v>
      </c>
      <c r="D64" s="40" t="s">
        <v>1</v>
      </c>
      <c r="E64" s="19">
        <v>26</v>
      </c>
      <c r="F64" s="19">
        <v>43</v>
      </c>
      <c r="G64" s="36"/>
      <c r="H64" s="9">
        <v>13</v>
      </c>
      <c r="I64" s="10">
        <f>F64*H64</f>
        <v>559</v>
      </c>
      <c r="J64" s="9">
        <v>11</v>
      </c>
      <c r="K64" s="63">
        <f>F64*J64</f>
        <v>473</v>
      </c>
      <c r="L64" s="48">
        <f>I64+K64</f>
        <v>1032</v>
      </c>
      <c r="M64" s="130"/>
      <c r="N64" s="5"/>
    </row>
    <row r="65" spans="1:14" ht="12.75">
      <c r="A65" s="125"/>
      <c r="B65" s="127"/>
      <c r="C65" s="45" t="s">
        <v>12</v>
      </c>
      <c r="D65" s="40" t="s">
        <v>2</v>
      </c>
      <c r="E65" s="19">
        <v>1</v>
      </c>
      <c r="F65" s="19">
        <v>2</v>
      </c>
      <c r="G65" s="36"/>
      <c r="H65" s="9">
        <v>13</v>
      </c>
      <c r="I65" s="10">
        <f>F65*H65</f>
        <v>26</v>
      </c>
      <c r="J65" s="9">
        <v>11</v>
      </c>
      <c r="K65" s="63">
        <f>F65*J65</f>
        <v>22</v>
      </c>
      <c r="L65" s="48">
        <f>I65+K65</f>
        <v>48</v>
      </c>
      <c r="M65" s="130"/>
      <c r="N65" s="5"/>
    </row>
    <row r="66" spans="1:14" ht="12.75">
      <c r="A66" s="125"/>
      <c r="B66" s="127"/>
      <c r="C66" s="45" t="s">
        <v>12</v>
      </c>
      <c r="D66" s="42" t="s">
        <v>3</v>
      </c>
      <c r="E66" s="19">
        <v>34</v>
      </c>
      <c r="F66" s="19">
        <v>62</v>
      </c>
      <c r="G66" s="36"/>
      <c r="H66" s="9">
        <v>13</v>
      </c>
      <c r="I66" s="10">
        <f>F66*H66</f>
        <v>806</v>
      </c>
      <c r="J66" s="9">
        <v>11</v>
      </c>
      <c r="K66" s="63">
        <f>F66*J66</f>
        <v>682</v>
      </c>
      <c r="L66" s="48">
        <f>I66+K66</f>
        <v>1488</v>
      </c>
      <c r="M66" s="130"/>
      <c r="N66" s="5"/>
    </row>
    <row r="67" spans="1:14" ht="12.75">
      <c r="A67" s="125"/>
      <c r="B67" s="127"/>
      <c r="C67" s="45" t="s">
        <v>9</v>
      </c>
      <c r="D67" s="40" t="s">
        <v>1</v>
      </c>
      <c r="E67" s="26">
        <v>3</v>
      </c>
      <c r="F67" s="24">
        <v>5</v>
      </c>
      <c r="G67" s="16"/>
      <c r="H67" s="9">
        <v>13</v>
      </c>
      <c r="I67" s="10">
        <f>F67*H67</f>
        <v>65</v>
      </c>
      <c r="J67" s="9">
        <v>11</v>
      </c>
      <c r="K67" s="63">
        <f>F67*J67</f>
        <v>55</v>
      </c>
      <c r="L67" s="48">
        <f>I67+K67</f>
        <v>120</v>
      </c>
      <c r="M67" s="130"/>
      <c r="N67" s="5"/>
    </row>
    <row r="68" spans="1:16" ht="13.5" thickBot="1">
      <c r="A68" s="125"/>
      <c r="B68" s="127"/>
      <c r="C68" s="53" t="s">
        <v>9</v>
      </c>
      <c r="D68" s="42" t="s">
        <v>3</v>
      </c>
      <c r="E68" s="44">
        <v>10</v>
      </c>
      <c r="F68" s="27">
        <v>18</v>
      </c>
      <c r="G68" s="17"/>
      <c r="H68" s="11">
        <v>13</v>
      </c>
      <c r="I68" s="10">
        <f>F68*H68</f>
        <v>234</v>
      </c>
      <c r="J68" s="11">
        <v>11</v>
      </c>
      <c r="K68" s="63">
        <f>F68*J68</f>
        <v>198</v>
      </c>
      <c r="L68" s="48">
        <f>I68+K68</f>
        <v>432</v>
      </c>
      <c r="M68" s="130"/>
      <c r="N68" s="5"/>
      <c r="P68" s="5"/>
    </row>
    <row r="69" spans="1:13" ht="13.5" thickBot="1">
      <c r="A69" s="125"/>
      <c r="B69" s="128"/>
      <c r="C69" s="132" t="s">
        <v>5</v>
      </c>
      <c r="D69" s="133"/>
      <c r="E69" s="64">
        <f>SUM(E63:E68)</f>
        <v>81</v>
      </c>
      <c r="F69" s="65">
        <f>SUM(F64:F68)</f>
        <v>130</v>
      </c>
      <c r="G69" s="66"/>
      <c r="H69" s="66"/>
      <c r="I69" s="67">
        <f>SUM(I63:I68)</f>
        <v>1849.6</v>
      </c>
      <c r="J69" s="68"/>
      <c r="K69" s="69">
        <f>SUM(K64:K68)</f>
        <v>1430</v>
      </c>
      <c r="L69" s="70">
        <f>SUM(L63:L68)</f>
        <v>3279.6</v>
      </c>
      <c r="M69" s="130"/>
    </row>
    <row r="70" spans="1:14" ht="13.5" thickBot="1">
      <c r="A70" s="152"/>
      <c r="B70" s="149" t="s">
        <v>41</v>
      </c>
      <c r="C70" s="150"/>
      <c r="D70" s="150"/>
      <c r="E70" s="71">
        <f>E62+E69</f>
        <v>810</v>
      </c>
      <c r="F70" s="71">
        <f aca="true" t="shared" si="10" ref="F70:L70">F62+F69</f>
        <v>1338</v>
      </c>
      <c r="G70" s="71"/>
      <c r="H70" s="71"/>
      <c r="I70" s="71">
        <f t="shared" si="10"/>
        <v>18670.8</v>
      </c>
      <c r="J70" s="71"/>
      <c r="K70" s="95">
        <f t="shared" si="10"/>
        <v>14718</v>
      </c>
      <c r="L70" s="72">
        <f t="shared" si="10"/>
        <v>33388.8</v>
      </c>
      <c r="M70" s="131"/>
      <c r="N70" s="5"/>
    </row>
    <row r="71" spans="1:14" ht="12.75">
      <c r="A71" s="125" t="s">
        <v>42</v>
      </c>
      <c r="B71" s="155" t="s">
        <v>43</v>
      </c>
      <c r="C71" s="73" t="s">
        <v>12</v>
      </c>
      <c r="D71" s="74" t="s">
        <v>3</v>
      </c>
      <c r="E71" s="74">
        <v>597</v>
      </c>
      <c r="F71" s="29">
        <v>1085</v>
      </c>
      <c r="G71" s="29"/>
      <c r="H71" s="35">
        <v>13</v>
      </c>
      <c r="I71" s="46">
        <f>F71*H71</f>
        <v>14105</v>
      </c>
      <c r="J71" s="35">
        <v>11</v>
      </c>
      <c r="K71" s="35">
        <f>F71*J71</f>
        <v>11935</v>
      </c>
      <c r="L71" s="37">
        <f>I71+K71</f>
        <v>26040</v>
      </c>
      <c r="M71" s="158">
        <f>L74*5%</f>
        <v>1758</v>
      </c>
      <c r="N71" s="5"/>
    </row>
    <row r="72" spans="1:14" ht="13.5" thickBot="1">
      <c r="A72" s="125"/>
      <c r="B72" s="156"/>
      <c r="C72" s="75" t="s">
        <v>12</v>
      </c>
      <c r="D72" s="76" t="s">
        <v>3</v>
      </c>
      <c r="E72" s="76">
        <v>209</v>
      </c>
      <c r="F72" s="77">
        <v>380</v>
      </c>
      <c r="G72" s="77"/>
      <c r="H72" s="78">
        <v>13</v>
      </c>
      <c r="I72" s="105">
        <f>F72*H72</f>
        <v>4940</v>
      </c>
      <c r="J72" s="78">
        <v>11</v>
      </c>
      <c r="K72" s="84">
        <f>F72*J72</f>
        <v>4180</v>
      </c>
      <c r="L72" s="89">
        <f>I72+K72</f>
        <v>9120</v>
      </c>
      <c r="M72" s="159"/>
      <c r="N72" s="5"/>
    </row>
    <row r="73" spans="1:14" ht="13.5" thickBot="1">
      <c r="A73" s="125"/>
      <c r="B73" s="157"/>
      <c r="C73" s="136" t="s">
        <v>5</v>
      </c>
      <c r="D73" s="137"/>
      <c r="E73" s="33">
        <f>SUM(E71:E72)</f>
        <v>806</v>
      </c>
      <c r="F73" s="33">
        <f>SUM(F71:F72)</f>
        <v>1465</v>
      </c>
      <c r="G73" s="33"/>
      <c r="H73" s="34"/>
      <c r="I73" s="50">
        <f>SUM(I71:I72)</f>
        <v>19045</v>
      </c>
      <c r="J73" s="93"/>
      <c r="K73" s="79">
        <f>SUM(K71:K72)</f>
        <v>16115</v>
      </c>
      <c r="L73" s="50">
        <f>SUM(L71:L72)</f>
        <v>35160</v>
      </c>
      <c r="M73" s="159"/>
      <c r="N73" s="5"/>
    </row>
    <row r="74" spans="1:13" ht="13.5" thickBot="1">
      <c r="A74" s="152"/>
      <c r="B74" s="161" t="s">
        <v>44</v>
      </c>
      <c r="C74" s="162"/>
      <c r="D74" s="162"/>
      <c r="E74" s="106">
        <f>E73</f>
        <v>806</v>
      </c>
      <c r="F74" s="106">
        <f aca="true" t="shared" si="11" ref="F74:L74">F73</f>
        <v>1465</v>
      </c>
      <c r="G74" s="106"/>
      <c r="H74" s="106"/>
      <c r="I74" s="107">
        <f t="shared" si="11"/>
        <v>19045</v>
      </c>
      <c r="J74" s="108"/>
      <c r="K74" s="107">
        <f t="shared" si="11"/>
        <v>16115</v>
      </c>
      <c r="L74" s="109">
        <f t="shared" si="11"/>
        <v>35160</v>
      </c>
      <c r="M74" s="160"/>
    </row>
    <row r="75" ht="12.75">
      <c r="H75" s="110"/>
    </row>
    <row r="76" spans="4:13" ht="15.75">
      <c r="D76" s="52"/>
      <c r="E76" s="111"/>
      <c r="F76" s="111"/>
      <c r="G76" s="111"/>
      <c r="H76" s="111"/>
      <c r="I76" s="110"/>
      <c r="J76" s="111"/>
      <c r="K76" s="112"/>
      <c r="L76" s="112"/>
      <c r="M76" s="5"/>
    </row>
    <row r="77" spans="6:8" ht="12.75">
      <c r="F77" s="52"/>
      <c r="H77" s="52"/>
    </row>
    <row r="78" ht="12.75">
      <c r="F78" s="52"/>
    </row>
    <row r="79" spans="6:11" ht="12.75">
      <c r="F79" s="52"/>
      <c r="K79" s="113"/>
    </row>
    <row r="81" ht="12.75">
      <c r="H81" s="52"/>
    </row>
    <row r="82" ht="12.75">
      <c r="H82" s="52"/>
    </row>
  </sheetData>
  <sheetProtection/>
  <mergeCells count="52">
    <mergeCell ref="M58:M70"/>
    <mergeCell ref="C62:D62"/>
    <mergeCell ref="B63:B69"/>
    <mergeCell ref="C69:D69"/>
    <mergeCell ref="B70:D70"/>
    <mergeCell ref="A71:A74"/>
    <mergeCell ref="B71:B73"/>
    <mergeCell ref="M71:M74"/>
    <mergeCell ref="C73:D73"/>
    <mergeCell ref="B74:D74"/>
    <mergeCell ref="B51:B56"/>
    <mergeCell ref="C56:D56"/>
    <mergeCell ref="B57:D57"/>
    <mergeCell ref="A58:A70"/>
    <mergeCell ref="B58:B62"/>
    <mergeCell ref="A16:A57"/>
    <mergeCell ref="B16:B18"/>
    <mergeCell ref="B37:B40"/>
    <mergeCell ref="C40:D40"/>
    <mergeCell ref="B41:B47"/>
    <mergeCell ref="C47:D47"/>
    <mergeCell ref="B48:B50"/>
    <mergeCell ref="C50:D50"/>
    <mergeCell ref="M16:M57"/>
    <mergeCell ref="C18:D18"/>
    <mergeCell ref="B19:B23"/>
    <mergeCell ref="C23:D23"/>
    <mergeCell ref="B24:B29"/>
    <mergeCell ref="C29:D29"/>
    <mergeCell ref="B30:B31"/>
    <mergeCell ref="C31:D31"/>
    <mergeCell ref="B32:B36"/>
    <mergeCell ref="C36:D36"/>
    <mergeCell ref="J3:J5"/>
    <mergeCell ref="K3:K5"/>
    <mergeCell ref="L3:L5"/>
    <mergeCell ref="M3:M5"/>
    <mergeCell ref="A7:A15"/>
    <mergeCell ref="B7:B14"/>
    <mergeCell ref="M7:M15"/>
    <mergeCell ref="C14:D14"/>
    <mergeCell ref="B15:D15"/>
    <mergeCell ref="A1:L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" right="0.7" top="0.18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2019-12-04T09:08:10Z</cp:lastPrinted>
  <dcterms:created xsi:type="dcterms:W3CDTF">2012-08-03T18:21:49Z</dcterms:created>
  <dcterms:modified xsi:type="dcterms:W3CDTF">2019-12-09T13:28:48Z</dcterms:modified>
  <cp:category/>
  <cp:version/>
  <cp:contentType/>
  <cp:contentStatus/>
</cp:coreProperties>
</file>