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20-10  до 20-17" sheetId="1" r:id="rId1"/>
  </sheets>
  <definedNames/>
  <calcPr fullCalcOnLoad="1"/>
</workbook>
</file>

<file path=xl/sharedStrings.xml><?xml version="1.0" encoding="utf-8"?>
<sst xmlns="http://schemas.openxmlformats.org/spreadsheetml/2006/main" count="475" uniqueCount="96">
  <si>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</si>
  <si>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</si>
  <si>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</si>
  <si>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</si>
  <si>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</si>
  <si>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</si>
  <si>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</si>
  <si>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</si>
  <si>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</si>
  <si>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</si>
  <si>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</si>
  <si>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срлп</t>
  </si>
  <si>
    <t>Прогнозно количество дървесина в пл.куб.м.</t>
  </si>
  <si>
    <t>Прогнозно количество дървесина  в пр.куб.м.</t>
  </si>
  <si>
    <t>цр</t>
  </si>
  <si>
    <t>глд</t>
  </si>
  <si>
    <t>ПРИЛОЖЕНИЕ №1</t>
  </si>
  <si>
    <t>Обект</t>
  </si>
  <si>
    <t xml:space="preserve">Единична цена лв./пл.м3 без ДДС </t>
  </si>
  <si>
    <t xml:space="preserve">Единична цена    лв./ пр.м3 без ДДС </t>
  </si>
  <si>
    <t>мхл</t>
  </si>
  <si>
    <t>Гаранция за участие,   лв</t>
  </si>
  <si>
    <t>№ 20-10</t>
  </si>
  <si>
    <t>66-а</t>
  </si>
  <si>
    <t>Едра технолог. д-на</t>
  </si>
  <si>
    <t>99-ц</t>
  </si>
  <si>
    <t>55-б</t>
  </si>
  <si>
    <t>2026-а</t>
  </si>
  <si>
    <t>88-м</t>
  </si>
  <si>
    <t>Едра строителна. д-на</t>
  </si>
  <si>
    <t>ОБЩО ЗА ОБЕКТ № 20-10</t>
  </si>
  <si>
    <t>№ 20-11</t>
  </si>
  <si>
    <t>105-л</t>
  </si>
  <si>
    <t>кдб</t>
  </si>
  <si>
    <t>128-д</t>
  </si>
  <si>
    <t>брс</t>
  </si>
  <si>
    <t>яс</t>
  </si>
  <si>
    <t>128-ж</t>
  </si>
  <si>
    <t>924-в</t>
  </si>
  <si>
    <t>170-и</t>
  </si>
  <si>
    <t>ОБЩО ЗА ОБЕКТ № 20-11</t>
  </si>
  <si>
    <t>№ 20-12</t>
  </si>
  <si>
    <t>166-а</t>
  </si>
  <si>
    <t>81-в</t>
  </si>
  <si>
    <t>137-г</t>
  </si>
  <si>
    <t>666-а</t>
  </si>
  <si>
    <t>ОБЩО ЗА ОБЕКТ № 20-12</t>
  </si>
  <si>
    <t>№ 20-13</t>
  </si>
  <si>
    <t>203-e</t>
  </si>
  <si>
    <t>90-з</t>
  </si>
  <si>
    <t>88-л</t>
  </si>
  <si>
    <t>92-д</t>
  </si>
  <si>
    <t>97-з</t>
  </si>
  <si>
    <t>99-я</t>
  </si>
  <si>
    <t>ОБЩО ЗА ОБЕКТ № 20-13</t>
  </si>
  <si>
    <t>№ 20-14</t>
  </si>
  <si>
    <t>64-е</t>
  </si>
  <si>
    <t>кгбр</t>
  </si>
  <si>
    <t>214-е</t>
  </si>
  <si>
    <t>62-е</t>
  </si>
  <si>
    <t>92-а</t>
  </si>
  <si>
    <t>69-в</t>
  </si>
  <si>
    <t>200-л</t>
  </si>
  <si>
    <t>ОБЩО ЗА ОБЕКТ № 20-14</t>
  </si>
  <si>
    <t>№ 20-15</t>
  </si>
  <si>
    <t>211-ж</t>
  </si>
  <si>
    <t>1-х</t>
  </si>
  <si>
    <t>10-и</t>
  </si>
  <si>
    <t>10-з</t>
  </si>
  <si>
    <t>11-г</t>
  </si>
  <si>
    <t>12-г</t>
  </si>
  <si>
    <t>149-ж</t>
  </si>
  <si>
    <t>ОБЩО ЗА ОБЕКТ № 20-15</t>
  </si>
  <si>
    <t>№ 20-16</t>
  </si>
  <si>
    <t>212-к</t>
  </si>
  <si>
    <t>214-в</t>
  </si>
  <si>
    <t>174-к</t>
  </si>
  <si>
    <t>188-д</t>
  </si>
  <si>
    <t>95-д</t>
  </si>
  <si>
    <t>42-е</t>
  </si>
  <si>
    <t>53-д</t>
  </si>
  <si>
    <t>ОБЩО ЗА ОБЕКТ № 20-16</t>
  </si>
  <si>
    <t>№ 20-17</t>
  </si>
  <si>
    <t>30-б1</t>
  </si>
  <si>
    <t>30-ч</t>
  </si>
  <si>
    <t>74-д</t>
  </si>
  <si>
    <t>211-з</t>
  </si>
  <si>
    <t>75-ц</t>
  </si>
  <si>
    <t>91-в</t>
  </si>
  <si>
    <t>29-и1</t>
  </si>
  <si>
    <t>78-г</t>
  </si>
  <si>
    <t>яв</t>
  </si>
  <si>
    <t>ОБЩО ЗА ОБЕКТ № 20-17</t>
  </si>
  <si>
    <t>50-б</t>
  </si>
  <si>
    <t>бл</t>
  </si>
  <si>
    <t>пляс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</si>
</sst>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right"/>
    </xf>
    <xf numFmtId="1" fontId="0" fillId="33" borderId="15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1" fontId="0" fillId="0" borderId="15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right" vertical="top"/>
    </xf>
    <xf numFmtId="0" fontId="0" fillId="19" borderId="17" xfId="0" applyFont="1" applyFill="1" applyBorder="1" applyAlignment="1">
      <alignment horizontal="right" vertical="top"/>
    </xf>
    <xf numFmtId="0" fontId="0" fillId="19" borderId="15" xfId="0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 vertical="top"/>
    </xf>
    <xf numFmtId="2" fontId="49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right" vertical="top"/>
    </xf>
    <xf numFmtId="2" fontId="49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vertical="top"/>
    </xf>
    <xf numFmtId="2" fontId="49" fillId="0" borderId="16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 vertical="top"/>
    </xf>
    <xf numFmtId="1" fontId="0" fillId="0" borderId="24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" fontId="0" fillId="19" borderId="18" xfId="0" applyNumberFormat="1" applyFont="1" applyFill="1" applyBorder="1" applyAlignment="1">
      <alignment horizontal="right" vertical="top"/>
    </xf>
    <xf numFmtId="181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/>
    </xf>
    <xf numFmtId="2" fontId="0" fillId="0" borderId="26" xfId="0" applyNumberFormat="1" applyFont="1" applyBorder="1" applyAlignment="1">
      <alignment horizontal="right" vertical="top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/>
    </xf>
    <xf numFmtId="1" fontId="49" fillId="0" borderId="0" xfId="0" applyNumberFormat="1" applyFont="1" applyAlignment="1">
      <alignment/>
    </xf>
    <xf numFmtId="2" fontId="1" fillId="0" borderId="30" xfId="0" applyNumberFormat="1" applyFont="1" applyBorder="1" applyAlignment="1">
      <alignment/>
    </xf>
    <xf numFmtId="1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31" xfId="0" applyFont="1" applyBorder="1" applyAlignment="1">
      <alignment horizontal="right" vertical="top"/>
    </xf>
    <xf numFmtId="2" fontId="1" fillId="34" borderId="11" xfId="0" applyNumberFormat="1" applyFont="1" applyFill="1" applyBorder="1" applyAlignment="1">
      <alignment/>
    </xf>
    <xf numFmtId="2" fontId="1" fillId="0" borderId="32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 horizontal="right" vertical="top"/>
    </xf>
    <xf numFmtId="2" fontId="49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right" vertical="top"/>
    </xf>
    <xf numFmtId="2" fontId="1" fillId="33" borderId="12" xfId="0" applyNumberFormat="1" applyFont="1" applyFill="1" applyBorder="1" applyAlignment="1">
      <alignment horizontal="right" vertical="top"/>
    </xf>
    <xf numFmtId="2" fontId="1" fillId="33" borderId="31" xfId="0" applyNumberFormat="1" applyFont="1" applyFill="1" applyBorder="1" applyAlignment="1">
      <alignment horizontal="right" vertical="top"/>
    </xf>
    <xf numFmtId="2" fontId="0" fillId="0" borderId="33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1" fontId="50" fillId="0" borderId="0" xfId="0" applyNumberFormat="1" applyFont="1" applyAlignment="1">
      <alignment/>
    </xf>
    <xf numFmtId="0" fontId="0" fillId="33" borderId="17" xfId="0" applyFont="1" applyFill="1" applyBorder="1" applyAlignment="1">
      <alignment horizontal="right" vertical="top"/>
    </xf>
    <xf numFmtId="2" fontId="0" fillId="0" borderId="34" xfId="0" applyNumberFormat="1" applyFon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2" fontId="0" fillId="33" borderId="33" xfId="0" applyNumberFormat="1" applyFont="1" applyFill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" fontId="0" fillId="0" borderId="0" xfId="0" applyNumberFormat="1" applyAlignment="1">
      <alignment/>
    </xf>
    <xf numFmtId="176" fontId="5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54" fillId="0" borderId="41" xfId="0" applyNumberFormat="1" applyFont="1" applyBorder="1" applyAlignment="1">
      <alignment horizontal="center"/>
    </xf>
    <xf numFmtId="2" fontId="54" fillId="0" borderId="42" xfId="0" applyNumberFormat="1" applyFont="1" applyBorder="1" applyAlignment="1">
      <alignment horizontal="center"/>
    </xf>
    <xf numFmtId="2" fontId="54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distributed"/>
    </xf>
    <xf numFmtId="0" fontId="1" fillId="34" borderId="44" xfId="0" applyFont="1" applyFill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distributed"/>
    </xf>
    <xf numFmtId="0" fontId="0" fillId="33" borderId="42" xfId="0" applyFont="1" applyFill="1" applyBorder="1" applyAlignment="1">
      <alignment horizontal="center" vertical="distributed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3" borderId="4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6" fontId="0" fillId="33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189">
      <selection activeCell="M184" sqref="M184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8.140625" style="0" customWidth="1"/>
    <col min="4" max="4" width="22.421875" style="0" customWidth="1"/>
    <col min="5" max="5" width="8.00390625" style="0" customWidth="1"/>
    <col min="6" max="6" width="8.7109375" style="0" customWidth="1"/>
    <col min="7" max="7" width="10.421875" style="29" customWidth="1"/>
    <col min="8" max="8" width="8.140625" style="0" customWidth="1"/>
    <col min="9" max="9" width="9.28125" style="0" customWidth="1"/>
    <col min="10" max="10" width="8.8515625" style="0" customWidth="1"/>
    <col min="11" max="11" width="9.57421875" style="0" bestFit="1" customWidth="1"/>
  </cols>
  <sheetData>
    <row r="1" spans="1:9" ht="15.75">
      <c r="A1" s="95" t="s">
        <v>16</v>
      </c>
      <c r="B1" s="95"/>
      <c r="C1" s="95"/>
      <c r="D1" s="95"/>
      <c r="E1" s="95"/>
      <c r="F1" s="95"/>
      <c r="G1" s="95"/>
      <c r="H1" s="95"/>
      <c r="I1" s="95"/>
    </row>
    <row r="2" ht="15" thickBot="1"/>
    <row r="3" spans="1:10" ht="19.5" customHeight="1">
      <c r="A3" s="96" t="s">
        <v>17</v>
      </c>
      <c r="B3" s="98" t="s">
        <v>7</v>
      </c>
      <c r="C3" s="98" t="s">
        <v>8</v>
      </c>
      <c r="D3" s="98" t="s">
        <v>0</v>
      </c>
      <c r="E3" s="98" t="s">
        <v>12</v>
      </c>
      <c r="F3" s="98" t="s">
        <v>13</v>
      </c>
      <c r="G3" s="98" t="s">
        <v>18</v>
      </c>
      <c r="H3" s="100" t="s">
        <v>19</v>
      </c>
      <c r="I3" s="102" t="s">
        <v>6</v>
      </c>
      <c r="J3" s="102" t="s">
        <v>21</v>
      </c>
    </row>
    <row r="4" spans="1:10" ht="12.75">
      <c r="A4" s="97"/>
      <c r="B4" s="99"/>
      <c r="C4" s="99"/>
      <c r="D4" s="99"/>
      <c r="E4" s="99"/>
      <c r="F4" s="99"/>
      <c r="G4" s="99"/>
      <c r="H4" s="101"/>
      <c r="I4" s="103"/>
      <c r="J4" s="103"/>
    </row>
    <row r="5" spans="1:10" ht="66" customHeight="1" thickBot="1">
      <c r="A5" s="97"/>
      <c r="B5" s="99"/>
      <c r="C5" s="99"/>
      <c r="D5" s="99"/>
      <c r="E5" s="99"/>
      <c r="F5" s="99"/>
      <c r="G5" s="99"/>
      <c r="H5" s="101"/>
      <c r="I5" s="103"/>
      <c r="J5" s="103"/>
    </row>
    <row r="6" spans="1:10" ht="13.5" customHeight="1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  <c r="J6" s="6">
        <v>10</v>
      </c>
    </row>
    <row r="7" spans="1:11" s="36" customFormat="1" ht="12.75">
      <c r="A7" s="104" t="s">
        <v>22</v>
      </c>
      <c r="B7" s="106" t="s">
        <v>23</v>
      </c>
      <c r="C7" s="30" t="s">
        <v>10</v>
      </c>
      <c r="D7" s="31" t="s">
        <v>24</v>
      </c>
      <c r="E7" s="32">
        <v>37</v>
      </c>
      <c r="F7" s="16">
        <v>62</v>
      </c>
      <c r="G7" s="33">
        <v>13</v>
      </c>
      <c r="H7" s="34"/>
      <c r="I7" s="86">
        <f>G7*F7</f>
        <v>806</v>
      </c>
      <c r="J7" s="108">
        <f>I30*5%</f>
        <v>1954.3000000000002</v>
      </c>
      <c r="K7" s="35"/>
    </row>
    <row r="8" spans="1:11" s="36" customFormat="1" ht="12.75">
      <c r="A8" s="104"/>
      <c r="B8" s="106"/>
      <c r="C8" s="37" t="s">
        <v>10</v>
      </c>
      <c r="D8" s="31" t="s">
        <v>1</v>
      </c>
      <c r="E8" s="38">
        <v>49</v>
      </c>
      <c r="F8" s="12">
        <v>82</v>
      </c>
      <c r="G8" s="39">
        <v>13</v>
      </c>
      <c r="H8" s="40"/>
      <c r="I8" s="81">
        <f>G8*F8</f>
        <v>1066</v>
      </c>
      <c r="J8" s="109"/>
      <c r="K8" s="35"/>
    </row>
    <row r="9" spans="1:11" s="36" customFormat="1" ht="12.75">
      <c r="A9" s="104"/>
      <c r="B9" s="106"/>
      <c r="C9" s="37" t="s">
        <v>10</v>
      </c>
      <c r="D9" s="41" t="s">
        <v>2</v>
      </c>
      <c r="E9" s="38">
        <v>7</v>
      </c>
      <c r="F9" s="12">
        <v>12</v>
      </c>
      <c r="G9" s="39">
        <v>13</v>
      </c>
      <c r="H9" s="39"/>
      <c r="I9" s="81">
        <f>G9*F9</f>
        <v>156</v>
      </c>
      <c r="J9" s="109"/>
      <c r="K9" s="35"/>
    </row>
    <row r="10" spans="1:10" s="36" customFormat="1" ht="13.5" thickBot="1">
      <c r="A10" s="104"/>
      <c r="B10" s="106"/>
      <c r="C10" s="37" t="s">
        <v>10</v>
      </c>
      <c r="D10" s="42" t="s">
        <v>3</v>
      </c>
      <c r="E10" s="43">
        <v>286</v>
      </c>
      <c r="F10" s="14">
        <f>E10/0.55</f>
        <v>520</v>
      </c>
      <c r="G10" s="15">
        <v>13</v>
      </c>
      <c r="H10" s="44"/>
      <c r="I10" s="85">
        <f>G10*F10</f>
        <v>6760</v>
      </c>
      <c r="J10" s="109"/>
    </row>
    <row r="11" spans="1:10" s="36" customFormat="1" ht="13.5" thickBot="1">
      <c r="A11" s="104"/>
      <c r="B11" s="107"/>
      <c r="C11" s="111" t="s">
        <v>5</v>
      </c>
      <c r="D11" s="112"/>
      <c r="E11" s="17">
        <f>SUM(E7:E10)</f>
        <v>379</v>
      </c>
      <c r="F11" s="17">
        <f>SUM(F7:F10)</f>
        <v>676</v>
      </c>
      <c r="G11" s="17"/>
      <c r="H11" s="17"/>
      <c r="I11" s="26">
        <f>SUM(I7:I10)</f>
        <v>8788</v>
      </c>
      <c r="J11" s="109"/>
    </row>
    <row r="12" spans="1:11" s="36" customFormat="1" ht="12.75">
      <c r="A12" s="104"/>
      <c r="B12" s="106" t="s">
        <v>25</v>
      </c>
      <c r="C12" s="45" t="s">
        <v>15</v>
      </c>
      <c r="D12" s="31" t="s">
        <v>1</v>
      </c>
      <c r="E12" s="38">
        <v>5</v>
      </c>
      <c r="F12" s="12">
        <v>8</v>
      </c>
      <c r="G12" s="39">
        <v>13</v>
      </c>
      <c r="H12" s="38"/>
      <c r="I12" s="81">
        <f>G12*F12</f>
        <v>104</v>
      </c>
      <c r="J12" s="109"/>
      <c r="K12" s="35"/>
    </row>
    <row r="13" spans="1:11" s="36" customFormat="1" ht="12.75">
      <c r="A13" s="104"/>
      <c r="B13" s="106"/>
      <c r="C13" s="30" t="s">
        <v>15</v>
      </c>
      <c r="D13" s="41" t="s">
        <v>2</v>
      </c>
      <c r="E13" s="38">
        <v>1</v>
      </c>
      <c r="F13" s="12">
        <v>2</v>
      </c>
      <c r="G13" s="39">
        <v>13</v>
      </c>
      <c r="H13" s="38"/>
      <c r="I13" s="81">
        <f>G13*F13</f>
        <v>26</v>
      </c>
      <c r="J13" s="109"/>
      <c r="K13" s="35"/>
    </row>
    <row r="14" spans="1:11" s="36" customFormat="1" ht="12.75">
      <c r="A14" s="104"/>
      <c r="B14" s="106"/>
      <c r="C14" s="37" t="s">
        <v>15</v>
      </c>
      <c r="D14" s="42" t="s">
        <v>3</v>
      </c>
      <c r="E14" s="38">
        <v>75</v>
      </c>
      <c r="F14" s="12">
        <v>136</v>
      </c>
      <c r="G14" s="39">
        <v>13</v>
      </c>
      <c r="H14" s="38"/>
      <c r="I14" s="81">
        <f>G14*F14</f>
        <v>1768</v>
      </c>
      <c r="J14" s="109"/>
      <c r="K14" s="35"/>
    </row>
    <row r="15" spans="1:11" s="36" customFormat="1" ht="12.75">
      <c r="A15" s="104"/>
      <c r="B15" s="106"/>
      <c r="C15" s="37" t="s">
        <v>9</v>
      </c>
      <c r="D15" s="42" t="s">
        <v>3</v>
      </c>
      <c r="E15" s="38">
        <v>39</v>
      </c>
      <c r="F15" s="12">
        <v>71</v>
      </c>
      <c r="G15" s="39">
        <v>13</v>
      </c>
      <c r="H15" s="38"/>
      <c r="I15" s="81">
        <f>G15*F15</f>
        <v>923</v>
      </c>
      <c r="J15" s="109"/>
      <c r="K15" s="35"/>
    </row>
    <row r="16" spans="1:11" s="36" customFormat="1" ht="13.5" thickBot="1">
      <c r="A16" s="104"/>
      <c r="B16" s="106"/>
      <c r="C16" s="46" t="s">
        <v>20</v>
      </c>
      <c r="D16" s="47" t="s">
        <v>3</v>
      </c>
      <c r="E16" s="48">
        <v>4</v>
      </c>
      <c r="F16" s="49">
        <v>7</v>
      </c>
      <c r="G16" s="50">
        <v>13</v>
      </c>
      <c r="H16" s="48"/>
      <c r="I16" s="88">
        <f>G16*F16</f>
        <v>91</v>
      </c>
      <c r="J16" s="109"/>
      <c r="K16" s="35"/>
    </row>
    <row r="17" spans="1:10" s="36" customFormat="1" ht="13.5" thickBot="1">
      <c r="A17" s="104"/>
      <c r="B17" s="107"/>
      <c r="C17" s="113" t="s">
        <v>5</v>
      </c>
      <c r="D17" s="112"/>
      <c r="E17" s="51">
        <f>SUM(E12:E16)</f>
        <v>124</v>
      </c>
      <c r="F17" s="51">
        <f>SUM(F12:F16)</f>
        <v>224</v>
      </c>
      <c r="G17" s="17"/>
      <c r="H17" s="17"/>
      <c r="I17" s="26">
        <f>SUM(I12:I16)</f>
        <v>2912</v>
      </c>
      <c r="J17" s="109"/>
    </row>
    <row r="18" spans="1:10" s="36" customFormat="1" ht="13.5" thickBot="1">
      <c r="A18" s="104"/>
      <c r="B18" s="114" t="s">
        <v>26</v>
      </c>
      <c r="C18" s="37" t="s">
        <v>10</v>
      </c>
      <c r="D18" s="42" t="s">
        <v>3</v>
      </c>
      <c r="E18" s="38">
        <v>11</v>
      </c>
      <c r="F18" s="52">
        <v>20</v>
      </c>
      <c r="G18" s="13">
        <v>13</v>
      </c>
      <c r="H18" s="39"/>
      <c r="I18" s="81">
        <f>G18*F18</f>
        <v>260</v>
      </c>
      <c r="J18" s="109"/>
    </row>
    <row r="19" spans="1:10" s="36" customFormat="1" ht="13.5" thickBot="1">
      <c r="A19" s="104"/>
      <c r="B19" s="107"/>
      <c r="C19" s="111" t="s">
        <v>5</v>
      </c>
      <c r="D19" s="112"/>
      <c r="E19" s="17">
        <f>SUM(E18)</f>
        <v>11</v>
      </c>
      <c r="F19" s="17">
        <f>SUM(F18)</f>
        <v>20</v>
      </c>
      <c r="G19" s="17"/>
      <c r="H19" s="17"/>
      <c r="I19" s="23">
        <f>SUM(I18)</f>
        <v>260</v>
      </c>
      <c r="J19" s="109"/>
    </row>
    <row r="20" spans="1:10" s="27" customFormat="1" ht="12.75">
      <c r="A20" s="104"/>
      <c r="B20" s="114" t="s">
        <v>27</v>
      </c>
      <c r="C20" s="53" t="s">
        <v>15</v>
      </c>
      <c r="D20" s="54" t="s">
        <v>4</v>
      </c>
      <c r="E20" s="55">
        <v>4</v>
      </c>
      <c r="F20" s="56"/>
      <c r="G20" s="57"/>
      <c r="H20" s="58">
        <v>22.8</v>
      </c>
      <c r="I20" s="59">
        <f>E20*H20</f>
        <v>91.2</v>
      </c>
      <c r="J20" s="109"/>
    </row>
    <row r="21" spans="1:11" s="36" customFormat="1" ht="12.75">
      <c r="A21" s="104"/>
      <c r="B21" s="106"/>
      <c r="C21" s="60" t="s">
        <v>15</v>
      </c>
      <c r="D21" s="31" t="s">
        <v>1</v>
      </c>
      <c r="E21" s="38">
        <v>13</v>
      </c>
      <c r="F21" s="12">
        <v>22</v>
      </c>
      <c r="G21" s="39">
        <v>13</v>
      </c>
      <c r="H21" s="38"/>
      <c r="I21" s="81">
        <f>G21*F21</f>
        <v>286</v>
      </c>
      <c r="J21" s="109"/>
      <c r="K21" s="35"/>
    </row>
    <row r="22" spans="1:11" s="36" customFormat="1" ht="12.75">
      <c r="A22" s="104"/>
      <c r="B22" s="106"/>
      <c r="C22" s="61" t="s">
        <v>15</v>
      </c>
      <c r="D22" s="41" t="s">
        <v>2</v>
      </c>
      <c r="E22" s="38">
        <v>1</v>
      </c>
      <c r="F22" s="12">
        <v>2</v>
      </c>
      <c r="G22" s="39">
        <v>13</v>
      </c>
      <c r="H22" s="38"/>
      <c r="I22" s="81">
        <f>G22*F22</f>
        <v>26</v>
      </c>
      <c r="J22" s="109"/>
      <c r="K22" s="35"/>
    </row>
    <row r="23" spans="1:11" s="36" customFormat="1" ht="13.5" thickBot="1">
      <c r="A23" s="104"/>
      <c r="B23" s="106"/>
      <c r="C23" s="62" t="s">
        <v>15</v>
      </c>
      <c r="D23" s="42" t="s">
        <v>3</v>
      </c>
      <c r="E23" s="38">
        <v>59</v>
      </c>
      <c r="F23" s="12">
        <v>107</v>
      </c>
      <c r="G23" s="39">
        <v>13</v>
      </c>
      <c r="H23" s="38"/>
      <c r="I23" s="81">
        <f>G23*F23</f>
        <v>1391</v>
      </c>
      <c r="J23" s="109"/>
      <c r="K23" s="35"/>
    </row>
    <row r="24" spans="1:10" s="36" customFormat="1" ht="13.5" thickBot="1">
      <c r="A24" s="104"/>
      <c r="B24" s="107"/>
      <c r="C24" s="113" t="s">
        <v>5</v>
      </c>
      <c r="D24" s="112"/>
      <c r="E24" s="51">
        <f>SUM(E20:E23)</f>
        <v>77</v>
      </c>
      <c r="F24" s="51">
        <f>SUM(F20:F23)</f>
        <v>131</v>
      </c>
      <c r="G24" s="17"/>
      <c r="H24" s="17"/>
      <c r="I24" s="23">
        <f>SUM(I20:I23)</f>
        <v>1794.2</v>
      </c>
      <c r="J24" s="109"/>
    </row>
    <row r="25" spans="1:11" s="36" customFormat="1" ht="12.75">
      <c r="A25" s="104"/>
      <c r="B25" s="115" t="s">
        <v>28</v>
      </c>
      <c r="C25" s="30" t="s">
        <v>9</v>
      </c>
      <c r="D25" s="31" t="s">
        <v>29</v>
      </c>
      <c r="E25" s="24">
        <v>26</v>
      </c>
      <c r="F25" s="63"/>
      <c r="G25" s="33"/>
      <c r="H25" s="64">
        <v>22.8</v>
      </c>
      <c r="I25" s="86">
        <f>E25*H25</f>
        <v>592.8000000000001</v>
      </c>
      <c r="J25" s="109"/>
      <c r="K25" s="35"/>
    </row>
    <row r="26" spans="1:11" s="36" customFormat="1" ht="12.75">
      <c r="A26" s="104"/>
      <c r="B26" s="116"/>
      <c r="C26" s="37" t="s">
        <v>9</v>
      </c>
      <c r="D26" s="31" t="s">
        <v>1</v>
      </c>
      <c r="E26" s="38">
        <v>169</v>
      </c>
      <c r="F26" s="12">
        <v>282</v>
      </c>
      <c r="G26" s="39">
        <v>13</v>
      </c>
      <c r="H26" s="40"/>
      <c r="I26" s="81">
        <f>G26*F26</f>
        <v>3666</v>
      </c>
      <c r="J26" s="109"/>
      <c r="K26" s="35"/>
    </row>
    <row r="27" spans="1:11" s="36" customFormat="1" ht="12.75">
      <c r="A27" s="104"/>
      <c r="B27" s="116"/>
      <c r="C27" s="37" t="s">
        <v>9</v>
      </c>
      <c r="D27" s="41" t="s">
        <v>2</v>
      </c>
      <c r="E27" s="38">
        <v>65</v>
      </c>
      <c r="F27" s="12">
        <v>108</v>
      </c>
      <c r="G27" s="39">
        <v>13</v>
      </c>
      <c r="H27" s="39"/>
      <c r="I27" s="81">
        <f>G27*F27</f>
        <v>1404</v>
      </c>
      <c r="J27" s="109"/>
      <c r="K27" s="35"/>
    </row>
    <row r="28" spans="1:14" s="36" customFormat="1" ht="13.5" thickBot="1">
      <c r="A28" s="104"/>
      <c r="B28" s="116"/>
      <c r="C28" s="37" t="s">
        <v>9</v>
      </c>
      <c r="D28" s="42" t="s">
        <v>3</v>
      </c>
      <c r="E28" s="38">
        <v>832</v>
      </c>
      <c r="F28" s="12">
        <v>1513</v>
      </c>
      <c r="G28" s="39">
        <v>13</v>
      </c>
      <c r="H28" s="39"/>
      <c r="I28" s="81">
        <f>G28*F28</f>
        <v>19669</v>
      </c>
      <c r="J28" s="109"/>
      <c r="K28" s="35"/>
      <c r="N28" s="65"/>
    </row>
    <row r="29" spans="1:10" s="36" customFormat="1" ht="13.5" thickBot="1">
      <c r="A29" s="104"/>
      <c r="B29" s="117"/>
      <c r="C29" s="111" t="s">
        <v>5</v>
      </c>
      <c r="D29" s="112"/>
      <c r="E29" s="17">
        <f>SUM(E25:E28)</f>
        <v>1092</v>
      </c>
      <c r="F29" s="17">
        <f>SUM(F25:F28)</f>
        <v>1903</v>
      </c>
      <c r="G29" s="17"/>
      <c r="H29" s="17"/>
      <c r="I29" s="66">
        <f>SUM(I25:I28)</f>
        <v>25331.8</v>
      </c>
      <c r="J29" s="109"/>
    </row>
    <row r="30" spans="1:10" s="36" customFormat="1" ht="13.5" thickBot="1">
      <c r="A30" s="105"/>
      <c r="B30" s="118" t="s">
        <v>30</v>
      </c>
      <c r="C30" s="119"/>
      <c r="D30" s="120"/>
      <c r="E30" s="67">
        <f>E29+E11+E17+E19+E24</f>
        <v>1683</v>
      </c>
      <c r="F30" s="67">
        <f>F29+F11+F17+F19+F24</f>
        <v>2954</v>
      </c>
      <c r="G30" s="67"/>
      <c r="H30" s="67"/>
      <c r="I30" s="68">
        <f>I29+I11+I17+I19+I24</f>
        <v>39086</v>
      </c>
      <c r="J30" s="110"/>
    </row>
    <row r="31" spans="1:12" s="36" customFormat="1" ht="12.75">
      <c r="A31" s="121" t="s">
        <v>31</v>
      </c>
      <c r="B31" s="122" t="s">
        <v>32</v>
      </c>
      <c r="C31" s="37" t="s">
        <v>10</v>
      </c>
      <c r="D31" s="31" t="s">
        <v>24</v>
      </c>
      <c r="E31" s="38">
        <v>20</v>
      </c>
      <c r="F31" s="12">
        <v>33</v>
      </c>
      <c r="G31" s="39">
        <v>13</v>
      </c>
      <c r="H31" s="40"/>
      <c r="I31" s="81">
        <f>G31*F31</f>
        <v>429</v>
      </c>
      <c r="J31" s="124">
        <f>I61*5%</f>
        <v>1483.76</v>
      </c>
      <c r="K31" s="35"/>
      <c r="L31" s="35"/>
    </row>
    <row r="32" spans="1:12" s="36" customFormat="1" ht="12.75">
      <c r="A32" s="104"/>
      <c r="B32" s="123"/>
      <c r="C32" s="37" t="s">
        <v>10</v>
      </c>
      <c r="D32" s="31" t="s">
        <v>1</v>
      </c>
      <c r="E32" s="38">
        <v>37</v>
      </c>
      <c r="F32" s="12">
        <v>62</v>
      </c>
      <c r="G32" s="39">
        <v>13</v>
      </c>
      <c r="H32" s="40"/>
      <c r="I32" s="81">
        <f aca="true" t="shared" si="0" ref="I32:I37">G32*F32</f>
        <v>806</v>
      </c>
      <c r="J32" s="125"/>
      <c r="K32" s="35"/>
      <c r="L32" s="35"/>
    </row>
    <row r="33" spans="1:12" s="36" customFormat="1" ht="12.75">
      <c r="A33" s="104"/>
      <c r="B33" s="123"/>
      <c r="C33" s="37" t="s">
        <v>10</v>
      </c>
      <c r="D33" s="41" t="s">
        <v>2</v>
      </c>
      <c r="E33" s="38">
        <v>5</v>
      </c>
      <c r="F33" s="12">
        <v>8</v>
      </c>
      <c r="G33" s="39">
        <v>13</v>
      </c>
      <c r="H33" s="39"/>
      <c r="I33" s="81">
        <f t="shared" si="0"/>
        <v>104</v>
      </c>
      <c r="J33" s="125"/>
      <c r="K33" s="35"/>
      <c r="L33" s="35"/>
    </row>
    <row r="34" spans="1:12" s="36" customFormat="1" ht="12.75">
      <c r="A34" s="104"/>
      <c r="B34" s="123"/>
      <c r="C34" s="37" t="s">
        <v>10</v>
      </c>
      <c r="D34" s="69" t="s">
        <v>3</v>
      </c>
      <c r="E34" s="38">
        <v>221</v>
      </c>
      <c r="F34" s="12">
        <v>402</v>
      </c>
      <c r="G34" s="39">
        <v>13</v>
      </c>
      <c r="H34" s="39"/>
      <c r="I34" s="81">
        <f t="shared" si="0"/>
        <v>5226</v>
      </c>
      <c r="J34" s="125"/>
      <c r="K34" s="35"/>
      <c r="L34" s="35"/>
    </row>
    <row r="35" spans="1:12" s="36" customFormat="1" ht="12.75">
      <c r="A35" s="104"/>
      <c r="B35" s="123"/>
      <c r="C35" s="37" t="s">
        <v>33</v>
      </c>
      <c r="D35" s="31" t="s">
        <v>1</v>
      </c>
      <c r="E35" s="38">
        <v>3</v>
      </c>
      <c r="F35" s="12">
        <v>5</v>
      </c>
      <c r="G35" s="39">
        <v>13</v>
      </c>
      <c r="H35" s="39"/>
      <c r="I35" s="81">
        <f t="shared" si="0"/>
        <v>65</v>
      </c>
      <c r="J35" s="125"/>
      <c r="K35" s="35"/>
      <c r="L35" s="35"/>
    </row>
    <row r="36" spans="1:12" s="36" customFormat="1" ht="12.75">
      <c r="A36" s="104"/>
      <c r="B36" s="123"/>
      <c r="C36" s="37" t="s">
        <v>33</v>
      </c>
      <c r="D36" s="41" t="s">
        <v>2</v>
      </c>
      <c r="E36" s="38">
        <v>1</v>
      </c>
      <c r="F36" s="12">
        <v>2</v>
      </c>
      <c r="G36" s="39">
        <v>13</v>
      </c>
      <c r="H36" s="39"/>
      <c r="I36" s="81">
        <f t="shared" si="0"/>
        <v>26</v>
      </c>
      <c r="J36" s="125"/>
      <c r="K36" s="35"/>
      <c r="L36" s="35"/>
    </row>
    <row r="37" spans="1:12" s="36" customFormat="1" ht="13.5" thickBot="1">
      <c r="A37" s="104"/>
      <c r="B37" s="123"/>
      <c r="C37" s="37" t="s">
        <v>33</v>
      </c>
      <c r="D37" s="42" t="s">
        <v>3</v>
      </c>
      <c r="E37" s="43">
        <v>41</v>
      </c>
      <c r="F37" s="14">
        <v>75</v>
      </c>
      <c r="G37" s="44">
        <v>13</v>
      </c>
      <c r="H37" s="44"/>
      <c r="I37" s="85">
        <f t="shared" si="0"/>
        <v>975</v>
      </c>
      <c r="J37" s="125"/>
      <c r="K37" s="35"/>
      <c r="L37" s="35"/>
    </row>
    <row r="38" spans="1:10" s="36" customFormat="1" ht="13.5" thickBot="1">
      <c r="A38" s="104"/>
      <c r="B38" s="123"/>
      <c r="C38" s="111" t="s">
        <v>5</v>
      </c>
      <c r="D38" s="112"/>
      <c r="E38" s="17">
        <f>SUM(E31:E37)</f>
        <v>328</v>
      </c>
      <c r="F38" s="51">
        <f>SUM(F31:F37)</f>
        <v>587</v>
      </c>
      <c r="G38" s="17"/>
      <c r="H38" s="17"/>
      <c r="I38" s="26">
        <f>SUM(I31:I37)</f>
        <v>7631</v>
      </c>
      <c r="J38" s="125"/>
    </row>
    <row r="39" spans="1:11" s="36" customFormat="1" ht="12.75">
      <c r="A39" s="104"/>
      <c r="B39" s="115" t="s">
        <v>34</v>
      </c>
      <c r="C39" s="37" t="s">
        <v>35</v>
      </c>
      <c r="D39" s="31" t="s">
        <v>1</v>
      </c>
      <c r="E39" s="38">
        <v>1</v>
      </c>
      <c r="F39" s="12">
        <v>2</v>
      </c>
      <c r="G39" s="39">
        <v>13</v>
      </c>
      <c r="H39" s="40"/>
      <c r="I39" s="81">
        <f>G39*F39</f>
        <v>26</v>
      </c>
      <c r="J39" s="125"/>
      <c r="K39" s="35"/>
    </row>
    <row r="40" spans="1:11" s="36" customFormat="1" ht="12.75">
      <c r="A40" s="104"/>
      <c r="B40" s="116"/>
      <c r="C40" s="37" t="s">
        <v>35</v>
      </c>
      <c r="D40" s="69" t="s">
        <v>3</v>
      </c>
      <c r="E40" s="38">
        <v>13</v>
      </c>
      <c r="F40" s="12">
        <v>24</v>
      </c>
      <c r="G40" s="39">
        <v>13</v>
      </c>
      <c r="H40" s="40"/>
      <c r="I40" s="81">
        <f>G40*F40</f>
        <v>312</v>
      </c>
      <c r="J40" s="125"/>
      <c r="K40" s="35"/>
    </row>
    <row r="41" spans="1:11" s="36" customFormat="1" ht="12.75">
      <c r="A41" s="104"/>
      <c r="B41" s="116"/>
      <c r="C41" s="37" t="s">
        <v>36</v>
      </c>
      <c r="D41" s="31" t="s">
        <v>1</v>
      </c>
      <c r="E41" s="38">
        <v>1</v>
      </c>
      <c r="F41" s="12">
        <v>2</v>
      </c>
      <c r="G41" s="39">
        <v>13</v>
      </c>
      <c r="H41" s="39"/>
      <c r="I41" s="81">
        <f>G41*F41</f>
        <v>26</v>
      </c>
      <c r="J41" s="125"/>
      <c r="K41" s="35"/>
    </row>
    <row r="42" spans="1:11" s="36" customFormat="1" ht="13.5" thickBot="1">
      <c r="A42" s="104"/>
      <c r="B42" s="116"/>
      <c r="C42" s="37" t="s">
        <v>36</v>
      </c>
      <c r="D42" s="42" t="s">
        <v>3</v>
      </c>
      <c r="E42" s="38">
        <v>13</v>
      </c>
      <c r="F42" s="12">
        <v>24</v>
      </c>
      <c r="G42" s="39">
        <v>13</v>
      </c>
      <c r="H42" s="39"/>
      <c r="I42" s="81">
        <f>G42*F42</f>
        <v>312</v>
      </c>
      <c r="J42" s="125"/>
      <c r="K42" s="35"/>
    </row>
    <row r="43" spans="1:10" s="36" customFormat="1" ht="13.5" thickBot="1">
      <c r="A43" s="104"/>
      <c r="B43" s="117"/>
      <c r="C43" s="111" t="s">
        <v>5</v>
      </c>
      <c r="D43" s="112"/>
      <c r="E43" s="17">
        <f>SUM(E39:E42)</f>
        <v>28</v>
      </c>
      <c r="F43" s="17">
        <f>SUM(F39:F42)</f>
        <v>52</v>
      </c>
      <c r="G43" s="17"/>
      <c r="H43" s="17"/>
      <c r="I43" s="23">
        <f>SUM(I39:I42)</f>
        <v>676</v>
      </c>
      <c r="J43" s="125"/>
    </row>
    <row r="44" spans="1:11" s="36" customFormat="1" ht="12.75">
      <c r="A44" s="104"/>
      <c r="B44" s="115" t="s">
        <v>37</v>
      </c>
      <c r="C44" s="37" t="s">
        <v>14</v>
      </c>
      <c r="D44" s="31" t="s">
        <v>1</v>
      </c>
      <c r="E44" s="38">
        <v>11</v>
      </c>
      <c r="F44" s="12">
        <v>18</v>
      </c>
      <c r="G44" s="39">
        <v>13</v>
      </c>
      <c r="H44" s="40"/>
      <c r="I44" s="81">
        <f aca="true" t="shared" si="1" ref="I44:I49">G44*F44</f>
        <v>234</v>
      </c>
      <c r="J44" s="125"/>
      <c r="K44" s="35"/>
    </row>
    <row r="45" spans="1:11" s="36" customFormat="1" ht="12.75">
      <c r="A45" s="104"/>
      <c r="B45" s="116"/>
      <c r="C45" s="37" t="s">
        <v>14</v>
      </c>
      <c r="D45" s="41" t="s">
        <v>2</v>
      </c>
      <c r="E45" s="38">
        <v>1</v>
      </c>
      <c r="F45" s="12">
        <v>2</v>
      </c>
      <c r="G45" s="39">
        <v>13</v>
      </c>
      <c r="H45" s="40"/>
      <c r="I45" s="81">
        <f t="shared" si="1"/>
        <v>26</v>
      </c>
      <c r="J45" s="125"/>
      <c r="K45" s="35"/>
    </row>
    <row r="46" spans="1:11" s="36" customFormat="1" ht="12.75">
      <c r="A46" s="104"/>
      <c r="B46" s="116"/>
      <c r="C46" s="37" t="s">
        <v>14</v>
      </c>
      <c r="D46" s="42" t="s">
        <v>3</v>
      </c>
      <c r="E46" s="38">
        <v>76</v>
      </c>
      <c r="F46" s="12">
        <v>138</v>
      </c>
      <c r="G46" s="39">
        <v>13</v>
      </c>
      <c r="H46" s="39"/>
      <c r="I46" s="81">
        <f t="shared" si="1"/>
        <v>1794</v>
      </c>
      <c r="J46" s="125"/>
      <c r="K46" s="35"/>
    </row>
    <row r="47" spans="1:11" s="36" customFormat="1" ht="12.75">
      <c r="A47" s="104"/>
      <c r="B47" s="116"/>
      <c r="C47" s="37" t="s">
        <v>33</v>
      </c>
      <c r="D47" s="69" t="s">
        <v>3</v>
      </c>
      <c r="E47" s="38">
        <v>7</v>
      </c>
      <c r="F47" s="12">
        <v>13</v>
      </c>
      <c r="G47" s="39">
        <v>13</v>
      </c>
      <c r="H47" s="39"/>
      <c r="I47" s="81">
        <f t="shared" si="1"/>
        <v>169</v>
      </c>
      <c r="J47" s="125"/>
      <c r="K47" s="35"/>
    </row>
    <row r="48" spans="1:11" s="36" customFormat="1" ht="12.75">
      <c r="A48" s="104"/>
      <c r="B48" s="116"/>
      <c r="C48" s="37" t="s">
        <v>11</v>
      </c>
      <c r="D48" s="31" t="s">
        <v>1</v>
      </c>
      <c r="E48" s="38">
        <v>1</v>
      </c>
      <c r="F48" s="12">
        <v>2</v>
      </c>
      <c r="G48" s="39">
        <v>13</v>
      </c>
      <c r="H48" s="40"/>
      <c r="I48" s="81">
        <f t="shared" si="1"/>
        <v>26</v>
      </c>
      <c r="J48" s="125"/>
      <c r="K48" s="35"/>
    </row>
    <row r="49" spans="1:11" s="36" customFormat="1" ht="13.5" thickBot="1">
      <c r="A49" s="104"/>
      <c r="B49" s="116"/>
      <c r="C49" s="37" t="s">
        <v>11</v>
      </c>
      <c r="D49" s="42" t="s">
        <v>3</v>
      </c>
      <c r="E49" s="38">
        <v>8</v>
      </c>
      <c r="F49" s="12">
        <v>15</v>
      </c>
      <c r="G49" s="39">
        <v>13</v>
      </c>
      <c r="H49" s="40"/>
      <c r="I49" s="81">
        <f t="shared" si="1"/>
        <v>195</v>
      </c>
      <c r="J49" s="125"/>
      <c r="K49" s="35"/>
    </row>
    <row r="50" spans="1:10" s="36" customFormat="1" ht="13.5" thickBot="1">
      <c r="A50" s="104"/>
      <c r="B50" s="117"/>
      <c r="C50" s="111" t="s">
        <v>5</v>
      </c>
      <c r="D50" s="112"/>
      <c r="E50" s="17">
        <f>SUM(E44:E49)</f>
        <v>104</v>
      </c>
      <c r="F50" s="17">
        <f>SUM(F44:F49)</f>
        <v>188</v>
      </c>
      <c r="G50" s="17"/>
      <c r="H50" s="17"/>
      <c r="I50" s="23">
        <f>SUM(I44:I49)</f>
        <v>2444</v>
      </c>
      <c r="J50" s="125"/>
    </row>
    <row r="51" spans="1:10" s="27" customFormat="1" ht="12.75">
      <c r="A51" s="104"/>
      <c r="B51" s="114" t="s">
        <v>38</v>
      </c>
      <c r="C51" s="53" t="s">
        <v>15</v>
      </c>
      <c r="D51" s="54" t="s">
        <v>4</v>
      </c>
      <c r="E51" s="55">
        <v>7</v>
      </c>
      <c r="F51" s="56"/>
      <c r="G51" s="57"/>
      <c r="H51" s="58">
        <v>22.8</v>
      </c>
      <c r="I51" s="59">
        <f>E51*H51</f>
        <v>159.6</v>
      </c>
      <c r="J51" s="125"/>
    </row>
    <row r="52" spans="1:11" s="36" customFormat="1" ht="12.75">
      <c r="A52" s="104"/>
      <c r="B52" s="106"/>
      <c r="C52" s="60" t="s">
        <v>15</v>
      </c>
      <c r="D52" s="31" t="s">
        <v>1</v>
      </c>
      <c r="E52" s="38">
        <v>5</v>
      </c>
      <c r="F52" s="12">
        <v>8</v>
      </c>
      <c r="G52" s="39">
        <v>13</v>
      </c>
      <c r="H52" s="38"/>
      <c r="I52" s="81">
        <f>G52*F52</f>
        <v>104</v>
      </c>
      <c r="J52" s="125"/>
      <c r="K52" s="35"/>
    </row>
    <row r="53" spans="1:11" s="36" customFormat="1" ht="12.75">
      <c r="A53" s="104"/>
      <c r="B53" s="106"/>
      <c r="C53" s="61" t="s">
        <v>15</v>
      </c>
      <c r="D53" s="41" t="s">
        <v>2</v>
      </c>
      <c r="E53" s="38">
        <v>2</v>
      </c>
      <c r="F53" s="12">
        <v>3</v>
      </c>
      <c r="G53" s="39">
        <v>13</v>
      </c>
      <c r="H53" s="38"/>
      <c r="I53" s="81">
        <f>G53*F53</f>
        <v>39</v>
      </c>
      <c r="J53" s="125"/>
      <c r="K53" s="35"/>
    </row>
    <row r="54" spans="1:11" s="36" customFormat="1" ht="13.5" thickBot="1">
      <c r="A54" s="104"/>
      <c r="B54" s="106"/>
      <c r="C54" s="62" t="s">
        <v>15</v>
      </c>
      <c r="D54" s="42" t="s">
        <v>3</v>
      </c>
      <c r="E54" s="38">
        <v>43</v>
      </c>
      <c r="F54" s="12">
        <v>78</v>
      </c>
      <c r="G54" s="39">
        <v>13</v>
      </c>
      <c r="H54" s="38"/>
      <c r="I54" s="81">
        <f>G54*F54</f>
        <v>1014</v>
      </c>
      <c r="J54" s="125"/>
      <c r="K54" s="35"/>
    </row>
    <row r="55" spans="1:10" s="36" customFormat="1" ht="13.5" thickBot="1">
      <c r="A55" s="104"/>
      <c r="B55" s="107"/>
      <c r="C55" s="113" t="s">
        <v>5</v>
      </c>
      <c r="D55" s="112"/>
      <c r="E55" s="51">
        <f>SUM(E51:E54)</f>
        <v>57</v>
      </c>
      <c r="F55" s="51">
        <f>SUM(F51:F54)</f>
        <v>89</v>
      </c>
      <c r="G55" s="17"/>
      <c r="H55" s="17"/>
      <c r="I55" s="23">
        <f>SUM(I51:I54)</f>
        <v>1316.6</v>
      </c>
      <c r="J55" s="125"/>
    </row>
    <row r="56" spans="1:10" s="36" customFormat="1" ht="12.75">
      <c r="A56" s="104"/>
      <c r="B56" s="114" t="s">
        <v>39</v>
      </c>
      <c r="C56" s="70" t="s">
        <v>9</v>
      </c>
      <c r="D56" s="54" t="s">
        <v>4</v>
      </c>
      <c r="E56" s="25">
        <v>17</v>
      </c>
      <c r="F56" s="52"/>
      <c r="G56" s="39"/>
      <c r="H56" s="13">
        <v>22.8</v>
      </c>
      <c r="I56" s="81">
        <f>E56*H56</f>
        <v>387.6</v>
      </c>
      <c r="J56" s="125"/>
    </row>
    <row r="57" spans="1:11" s="36" customFormat="1" ht="12.75">
      <c r="A57" s="104"/>
      <c r="B57" s="106"/>
      <c r="C57" s="37" t="s">
        <v>9</v>
      </c>
      <c r="D57" s="31" t="s">
        <v>1</v>
      </c>
      <c r="E57" s="38">
        <v>109</v>
      </c>
      <c r="F57" s="12">
        <v>182</v>
      </c>
      <c r="G57" s="39">
        <v>14</v>
      </c>
      <c r="H57" s="40"/>
      <c r="I57" s="81">
        <f>G57*F57</f>
        <v>2548</v>
      </c>
      <c r="J57" s="125"/>
      <c r="K57" s="35"/>
    </row>
    <row r="58" spans="1:11" s="36" customFormat="1" ht="12.75">
      <c r="A58" s="104"/>
      <c r="B58" s="106"/>
      <c r="C58" s="37" t="s">
        <v>9</v>
      </c>
      <c r="D58" s="41" t="s">
        <v>2</v>
      </c>
      <c r="E58" s="38">
        <v>42</v>
      </c>
      <c r="F58" s="12">
        <v>70</v>
      </c>
      <c r="G58" s="39">
        <v>14</v>
      </c>
      <c r="H58" s="39"/>
      <c r="I58" s="81">
        <f>G58*F58</f>
        <v>980</v>
      </c>
      <c r="J58" s="125"/>
      <c r="K58" s="35"/>
    </row>
    <row r="59" spans="1:11" s="36" customFormat="1" ht="13.5" thickBot="1">
      <c r="A59" s="104"/>
      <c r="B59" s="106"/>
      <c r="C59" s="37" t="s">
        <v>9</v>
      </c>
      <c r="D59" s="42" t="s">
        <v>3</v>
      </c>
      <c r="E59" s="38">
        <v>538</v>
      </c>
      <c r="F59" s="12">
        <v>978</v>
      </c>
      <c r="G59" s="39">
        <v>14</v>
      </c>
      <c r="H59" s="39"/>
      <c r="I59" s="81">
        <f>G59*F59</f>
        <v>13692</v>
      </c>
      <c r="J59" s="125"/>
      <c r="K59" s="35"/>
    </row>
    <row r="60" spans="1:14" s="36" customFormat="1" ht="13.5" thickBot="1">
      <c r="A60" s="104"/>
      <c r="B60" s="107"/>
      <c r="C60" s="111" t="s">
        <v>5</v>
      </c>
      <c r="D60" s="112"/>
      <c r="E60" s="17">
        <f>SUM(E56:E59)</f>
        <v>706</v>
      </c>
      <c r="F60" s="17">
        <f>SUM(F56:F59)</f>
        <v>1230</v>
      </c>
      <c r="G60" s="17"/>
      <c r="H60" s="17"/>
      <c r="I60" s="66">
        <f>SUM(I56:I59)</f>
        <v>17607.6</v>
      </c>
      <c r="J60" s="125"/>
      <c r="N60" s="65"/>
    </row>
    <row r="61" spans="1:10" s="36" customFormat="1" ht="13.5" thickBot="1">
      <c r="A61" s="105"/>
      <c r="B61" s="118" t="s">
        <v>40</v>
      </c>
      <c r="C61" s="119"/>
      <c r="D61" s="120"/>
      <c r="E61" s="67">
        <f>E60+E38+E55+E50+E43</f>
        <v>1223</v>
      </c>
      <c r="F61" s="67">
        <f>F60+F38+F55+F50+F43</f>
        <v>2146</v>
      </c>
      <c r="G61" s="67"/>
      <c r="H61" s="67"/>
      <c r="I61" s="68">
        <f>I60+I38+I55+I50+I43</f>
        <v>29675.199999999997</v>
      </c>
      <c r="J61" s="126"/>
    </row>
    <row r="62" spans="1:11" s="36" customFormat="1" ht="12.75">
      <c r="A62" s="121" t="s">
        <v>41</v>
      </c>
      <c r="B62" s="114" t="s">
        <v>42</v>
      </c>
      <c r="C62" s="37" t="s">
        <v>10</v>
      </c>
      <c r="D62" s="31" t="s">
        <v>24</v>
      </c>
      <c r="E62" s="38">
        <v>43</v>
      </c>
      <c r="F62" s="12">
        <v>72</v>
      </c>
      <c r="G62" s="39">
        <v>13</v>
      </c>
      <c r="H62" s="40"/>
      <c r="I62" s="81">
        <f>G62*F62</f>
        <v>936</v>
      </c>
      <c r="J62" s="124">
        <f>I82*5%</f>
        <v>1637.13</v>
      </c>
      <c r="K62" s="35"/>
    </row>
    <row r="63" spans="1:11" s="36" customFormat="1" ht="12.75">
      <c r="A63" s="104"/>
      <c r="B63" s="106"/>
      <c r="C63" s="37" t="s">
        <v>10</v>
      </c>
      <c r="D63" s="31" t="s">
        <v>1</v>
      </c>
      <c r="E63" s="38">
        <v>35</v>
      </c>
      <c r="F63" s="12">
        <v>58</v>
      </c>
      <c r="G63" s="39">
        <v>13</v>
      </c>
      <c r="H63" s="40"/>
      <c r="I63" s="81">
        <f>G63*F63</f>
        <v>754</v>
      </c>
      <c r="J63" s="125"/>
      <c r="K63" s="35"/>
    </row>
    <row r="64" spans="1:11" s="36" customFormat="1" ht="12.75">
      <c r="A64" s="104"/>
      <c r="B64" s="106"/>
      <c r="C64" s="37" t="s">
        <v>10</v>
      </c>
      <c r="D64" s="41" t="s">
        <v>2</v>
      </c>
      <c r="E64" s="38">
        <v>7</v>
      </c>
      <c r="F64" s="12">
        <v>12</v>
      </c>
      <c r="G64" s="39">
        <v>13</v>
      </c>
      <c r="H64" s="39"/>
      <c r="I64" s="81">
        <f>G64*F64</f>
        <v>156</v>
      </c>
      <c r="J64" s="125"/>
      <c r="K64" s="35"/>
    </row>
    <row r="65" spans="1:11" s="36" customFormat="1" ht="13.5" thickBot="1">
      <c r="A65" s="104"/>
      <c r="B65" s="106"/>
      <c r="C65" s="37" t="s">
        <v>10</v>
      </c>
      <c r="D65" s="42" t="s">
        <v>3</v>
      </c>
      <c r="E65" s="43">
        <v>254</v>
      </c>
      <c r="F65" s="14">
        <v>462</v>
      </c>
      <c r="G65" s="44">
        <v>13</v>
      </c>
      <c r="H65" s="44"/>
      <c r="I65" s="85">
        <f>G65*F65</f>
        <v>6006</v>
      </c>
      <c r="J65" s="125"/>
      <c r="K65" s="35"/>
    </row>
    <row r="66" spans="1:10" s="36" customFormat="1" ht="13.5" thickBot="1">
      <c r="A66" s="104"/>
      <c r="B66" s="107"/>
      <c r="C66" s="111" t="s">
        <v>5</v>
      </c>
      <c r="D66" s="112"/>
      <c r="E66" s="17">
        <f>SUM(E62:E65)</f>
        <v>339</v>
      </c>
      <c r="F66" s="17">
        <f>SUM(F62:F65)</f>
        <v>604</v>
      </c>
      <c r="G66" s="17"/>
      <c r="H66" s="17"/>
      <c r="I66" s="26">
        <f>SUM(I62:I65)</f>
        <v>7852</v>
      </c>
      <c r="J66" s="125"/>
    </row>
    <row r="67" spans="1:10" s="36" customFormat="1" ht="12.75">
      <c r="A67" s="104"/>
      <c r="B67" s="114" t="s">
        <v>43</v>
      </c>
      <c r="C67" s="70" t="s">
        <v>9</v>
      </c>
      <c r="D67" s="54" t="s">
        <v>4</v>
      </c>
      <c r="E67" s="25">
        <v>16</v>
      </c>
      <c r="F67" s="52"/>
      <c r="G67" s="39"/>
      <c r="H67" s="13">
        <v>22.8</v>
      </c>
      <c r="I67" s="81">
        <f>E67*H67</f>
        <v>364.8</v>
      </c>
      <c r="J67" s="125"/>
    </row>
    <row r="68" spans="1:11" s="36" customFormat="1" ht="12.75">
      <c r="A68" s="104"/>
      <c r="B68" s="106"/>
      <c r="C68" s="37" t="s">
        <v>9</v>
      </c>
      <c r="D68" s="31" t="s">
        <v>1</v>
      </c>
      <c r="E68" s="38">
        <v>107</v>
      </c>
      <c r="F68" s="12">
        <v>178</v>
      </c>
      <c r="G68" s="39">
        <v>15</v>
      </c>
      <c r="H68" s="40"/>
      <c r="I68" s="81">
        <f>G68*F68</f>
        <v>2670</v>
      </c>
      <c r="J68" s="125"/>
      <c r="K68" s="35"/>
    </row>
    <row r="69" spans="1:11" s="36" customFormat="1" ht="12.75">
      <c r="A69" s="104"/>
      <c r="B69" s="106"/>
      <c r="C69" s="37" t="s">
        <v>9</v>
      </c>
      <c r="D69" s="41" t="s">
        <v>2</v>
      </c>
      <c r="E69" s="38">
        <v>41</v>
      </c>
      <c r="F69" s="12">
        <v>68</v>
      </c>
      <c r="G69" s="39">
        <v>15</v>
      </c>
      <c r="H69" s="39"/>
      <c r="I69" s="81">
        <f>G69*F69</f>
        <v>1020</v>
      </c>
      <c r="J69" s="125"/>
      <c r="K69" s="35"/>
    </row>
    <row r="70" spans="1:11" s="36" customFormat="1" ht="13.5" thickBot="1">
      <c r="A70" s="104"/>
      <c r="B70" s="106"/>
      <c r="C70" s="37" t="s">
        <v>9</v>
      </c>
      <c r="D70" s="42" t="s">
        <v>3</v>
      </c>
      <c r="E70" s="43">
        <v>525</v>
      </c>
      <c r="F70" s="14">
        <v>955</v>
      </c>
      <c r="G70" s="44">
        <v>15</v>
      </c>
      <c r="H70" s="44"/>
      <c r="I70" s="85">
        <f>G70*F70</f>
        <v>14325</v>
      </c>
      <c r="J70" s="125"/>
      <c r="K70" s="35"/>
    </row>
    <row r="71" spans="1:10" s="36" customFormat="1" ht="13.5" thickBot="1">
      <c r="A71" s="104"/>
      <c r="B71" s="107"/>
      <c r="C71" s="111" t="s">
        <v>5</v>
      </c>
      <c r="D71" s="112"/>
      <c r="E71" s="17">
        <f>SUM(E67:E70)</f>
        <v>689</v>
      </c>
      <c r="F71" s="17">
        <f>SUM(F67:F70)</f>
        <v>1201</v>
      </c>
      <c r="G71" s="17"/>
      <c r="H71" s="17"/>
      <c r="I71" s="26">
        <f>SUM(I67:I70)</f>
        <v>18379.8</v>
      </c>
      <c r="J71" s="125"/>
    </row>
    <row r="72" spans="1:11" s="36" customFormat="1" ht="12.75">
      <c r="A72" s="104"/>
      <c r="B72" s="127" t="s">
        <v>44</v>
      </c>
      <c r="C72" s="30" t="s">
        <v>20</v>
      </c>
      <c r="D72" s="89" t="s">
        <v>3</v>
      </c>
      <c r="E72" s="84">
        <v>4</v>
      </c>
      <c r="F72" s="16">
        <v>7</v>
      </c>
      <c r="G72" s="33">
        <v>14</v>
      </c>
      <c r="H72" s="34"/>
      <c r="I72" s="86">
        <f>G72*F72</f>
        <v>98</v>
      </c>
      <c r="J72" s="125"/>
      <c r="K72" s="35"/>
    </row>
    <row r="73" spans="1:11" s="36" customFormat="1" ht="12.75">
      <c r="A73" s="104"/>
      <c r="B73" s="128"/>
      <c r="C73" s="37" t="s">
        <v>9</v>
      </c>
      <c r="D73" s="31" t="s">
        <v>4</v>
      </c>
      <c r="E73" s="25">
        <v>1</v>
      </c>
      <c r="F73" s="12"/>
      <c r="G73" s="39"/>
      <c r="H73" s="39">
        <v>22.8</v>
      </c>
      <c r="I73" s="81">
        <f>E73*H73</f>
        <v>22.8</v>
      </c>
      <c r="J73" s="125"/>
      <c r="K73" s="35"/>
    </row>
    <row r="74" spans="1:11" s="36" customFormat="1" ht="12.75">
      <c r="A74" s="104"/>
      <c r="B74" s="128"/>
      <c r="C74" s="37" t="s">
        <v>9</v>
      </c>
      <c r="D74" s="31" t="s">
        <v>1</v>
      </c>
      <c r="E74" s="38">
        <v>2</v>
      </c>
      <c r="F74" s="12">
        <v>3</v>
      </c>
      <c r="G74" s="39">
        <v>14</v>
      </c>
      <c r="H74" s="39"/>
      <c r="I74" s="81">
        <f>G74*F74</f>
        <v>42</v>
      </c>
      <c r="J74" s="125"/>
      <c r="K74" s="35"/>
    </row>
    <row r="75" spans="1:11" s="36" customFormat="1" ht="13.5" thickBot="1">
      <c r="A75" s="104"/>
      <c r="B75" s="128"/>
      <c r="C75" s="37" t="s">
        <v>9</v>
      </c>
      <c r="D75" s="42" t="s">
        <v>3</v>
      </c>
      <c r="E75" s="43">
        <v>28</v>
      </c>
      <c r="F75" s="14">
        <v>51</v>
      </c>
      <c r="G75" s="44">
        <v>14</v>
      </c>
      <c r="H75" s="44"/>
      <c r="I75" s="85">
        <f>G75*F75</f>
        <v>714</v>
      </c>
      <c r="J75" s="125"/>
      <c r="K75" s="35"/>
    </row>
    <row r="76" spans="1:10" s="36" customFormat="1" ht="13.5" thickBot="1">
      <c r="A76" s="104"/>
      <c r="B76" s="129"/>
      <c r="C76" s="111" t="s">
        <v>5</v>
      </c>
      <c r="D76" s="112"/>
      <c r="E76" s="17">
        <f>SUM(E72:E75)</f>
        <v>35</v>
      </c>
      <c r="F76" s="17">
        <f>SUM(F72:F75)</f>
        <v>61</v>
      </c>
      <c r="G76" s="17"/>
      <c r="H76" s="17"/>
      <c r="I76" s="26">
        <f>SUM(I72:I75)</f>
        <v>876.8</v>
      </c>
      <c r="J76" s="125"/>
    </row>
    <row r="77" spans="1:10" s="27" customFormat="1" ht="12.75">
      <c r="A77" s="104"/>
      <c r="B77" s="114" t="s">
        <v>45</v>
      </c>
      <c r="C77" s="53" t="s">
        <v>15</v>
      </c>
      <c r="D77" s="54" t="s">
        <v>4</v>
      </c>
      <c r="E77" s="55">
        <v>35</v>
      </c>
      <c r="F77" s="56"/>
      <c r="G77" s="57"/>
      <c r="H77" s="58">
        <v>22.8</v>
      </c>
      <c r="I77" s="59">
        <f>E77*H77</f>
        <v>798</v>
      </c>
      <c r="J77" s="125"/>
    </row>
    <row r="78" spans="1:11" s="36" customFormat="1" ht="12.75">
      <c r="A78" s="104"/>
      <c r="B78" s="106"/>
      <c r="C78" s="60" t="s">
        <v>15</v>
      </c>
      <c r="D78" s="31" t="s">
        <v>1</v>
      </c>
      <c r="E78" s="38">
        <v>31</v>
      </c>
      <c r="F78" s="12">
        <v>52</v>
      </c>
      <c r="G78" s="39">
        <v>13</v>
      </c>
      <c r="H78" s="38"/>
      <c r="I78" s="81">
        <f>G78*F78</f>
        <v>676</v>
      </c>
      <c r="J78" s="125"/>
      <c r="K78" s="35"/>
    </row>
    <row r="79" spans="1:11" s="36" customFormat="1" ht="12.75">
      <c r="A79" s="104"/>
      <c r="B79" s="106"/>
      <c r="C79" s="61" t="s">
        <v>15</v>
      </c>
      <c r="D79" s="41" t="s">
        <v>2</v>
      </c>
      <c r="E79" s="38">
        <v>3</v>
      </c>
      <c r="F79" s="12">
        <v>5</v>
      </c>
      <c r="G79" s="39">
        <v>13</v>
      </c>
      <c r="H79" s="38"/>
      <c r="I79" s="81">
        <f>G79*F79</f>
        <v>65</v>
      </c>
      <c r="J79" s="125"/>
      <c r="K79" s="35"/>
    </row>
    <row r="80" spans="1:14" s="36" customFormat="1" ht="13.5" thickBot="1">
      <c r="A80" s="104"/>
      <c r="B80" s="106"/>
      <c r="C80" s="62" t="s">
        <v>15</v>
      </c>
      <c r="D80" s="42" t="s">
        <v>3</v>
      </c>
      <c r="E80" s="38">
        <v>173</v>
      </c>
      <c r="F80" s="12">
        <v>315</v>
      </c>
      <c r="G80" s="39">
        <v>13</v>
      </c>
      <c r="H80" s="38"/>
      <c r="I80" s="81">
        <f>G80*F80</f>
        <v>4095</v>
      </c>
      <c r="J80" s="125"/>
      <c r="K80" s="35"/>
      <c r="N80" s="65"/>
    </row>
    <row r="81" spans="1:10" s="36" customFormat="1" ht="13.5" thickBot="1">
      <c r="A81" s="104"/>
      <c r="B81" s="107"/>
      <c r="C81" s="113" t="s">
        <v>5</v>
      </c>
      <c r="D81" s="112"/>
      <c r="E81" s="51">
        <f>SUM(E77:E80)</f>
        <v>242</v>
      </c>
      <c r="F81" s="51">
        <f>SUM(F77:F80)</f>
        <v>372</v>
      </c>
      <c r="G81" s="17"/>
      <c r="H81" s="17"/>
      <c r="I81" s="23">
        <f>SUM(I77:I80)</f>
        <v>5634</v>
      </c>
      <c r="J81" s="125"/>
    </row>
    <row r="82" spans="1:10" s="36" customFormat="1" ht="13.5" thickBot="1">
      <c r="A82" s="105"/>
      <c r="B82" s="118" t="s">
        <v>46</v>
      </c>
      <c r="C82" s="119"/>
      <c r="D82" s="120"/>
      <c r="E82" s="67">
        <f>E81+E76+E71+E66</f>
        <v>1305</v>
      </c>
      <c r="F82" s="67">
        <f>F81+F76+F71+F66</f>
        <v>2238</v>
      </c>
      <c r="G82" s="67"/>
      <c r="H82" s="67"/>
      <c r="I82" s="68">
        <f>I81+I76+I71+I66</f>
        <v>32742.6</v>
      </c>
      <c r="J82" s="126"/>
    </row>
    <row r="83" spans="1:11" s="36" customFormat="1" ht="12.75">
      <c r="A83" s="121" t="s">
        <v>47</v>
      </c>
      <c r="B83" s="114" t="s">
        <v>48</v>
      </c>
      <c r="C83" s="37" t="s">
        <v>10</v>
      </c>
      <c r="D83" s="31" t="s">
        <v>24</v>
      </c>
      <c r="E83" s="38">
        <v>98</v>
      </c>
      <c r="F83" s="12">
        <v>163</v>
      </c>
      <c r="G83" s="39">
        <v>13</v>
      </c>
      <c r="H83" s="40"/>
      <c r="I83" s="81">
        <f>G83*F83</f>
        <v>2119</v>
      </c>
      <c r="J83" s="124">
        <f>I111*5%</f>
        <v>1804.8199999999997</v>
      </c>
      <c r="K83" s="35"/>
    </row>
    <row r="84" spans="1:11" s="36" customFormat="1" ht="12.75">
      <c r="A84" s="104"/>
      <c r="B84" s="106"/>
      <c r="C84" s="37" t="s">
        <v>10</v>
      </c>
      <c r="D84" s="31" t="s">
        <v>1</v>
      </c>
      <c r="E84" s="38">
        <v>40</v>
      </c>
      <c r="F84" s="12">
        <v>67</v>
      </c>
      <c r="G84" s="39">
        <v>13</v>
      </c>
      <c r="H84" s="40"/>
      <c r="I84" s="81">
        <f>G84*F84</f>
        <v>871</v>
      </c>
      <c r="J84" s="125"/>
      <c r="K84" s="35"/>
    </row>
    <row r="85" spans="1:11" s="36" customFormat="1" ht="12.75">
      <c r="A85" s="104"/>
      <c r="B85" s="106"/>
      <c r="C85" s="37" t="s">
        <v>10</v>
      </c>
      <c r="D85" s="41" t="s">
        <v>2</v>
      </c>
      <c r="E85" s="38">
        <v>13</v>
      </c>
      <c r="F85" s="12">
        <v>22</v>
      </c>
      <c r="G85" s="39">
        <v>13</v>
      </c>
      <c r="H85" s="39"/>
      <c r="I85" s="81">
        <f>G85*F85</f>
        <v>286</v>
      </c>
      <c r="J85" s="125"/>
      <c r="K85" s="35"/>
    </row>
    <row r="86" spans="1:11" s="36" customFormat="1" ht="13.5" thickBot="1">
      <c r="A86" s="104"/>
      <c r="B86" s="106"/>
      <c r="C86" s="37" t="s">
        <v>10</v>
      </c>
      <c r="D86" s="42" t="s">
        <v>3</v>
      </c>
      <c r="E86" s="43">
        <v>445</v>
      </c>
      <c r="F86" s="14">
        <v>809</v>
      </c>
      <c r="G86" s="44">
        <v>13</v>
      </c>
      <c r="H86" s="44"/>
      <c r="I86" s="85">
        <f>G86*F86</f>
        <v>10517</v>
      </c>
      <c r="J86" s="125"/>
      <c r="K86" s="35"/>
    </row>
    <row r="87" spans="1:10" s="36" customFormat="1" ht="13.5" thickBot="1">
      <c r="A87" s="104"/>
      <c r="B87" s="107"/>
      <c r="C87" s="111" t="s">
        <v>5</v>
      </c>
      <c r="D87" s="112"/>
      <c r="E87" s="17">
        <f>SUM(E83:E86)</f>
        <v>596</v>
      </c>
      <c r="F87" s="17">
        <f>SUM(F83:F86)</f>
        <v>1061</v>
      </c>
      <c r="G87" s="17"/>
      <c r="H87" s="17"/>
      <c r="I87" s="26">
        <f>SUM(I83:I86)</f>
        <v>13793</v>
      </c>
      <c r="J87" s="125"/>
    </row>
    <row r="88" spans="1:10" s="36" customFormat="1" ht="12.75">
      <c r="A88" s="104"/>
      <c r="B88" s="114" t="s">
        <v>49</v>
      </c>
      <c r="C88" s="70" t="s">
        <v>9</v>
      </c>
      <c r="D88" s="54" t="s">
        <v>4</v>
      </c>
      <c r="E88" s="25">
        <v>6</v>
      </c>
      <c r="F88" s="52"/>
      <c r="G88" s="39"/>
      <c r="H88" s="13">
        <v>22.8</v>
      </c>
      <c r="I88" s="81">
        <f>E88*H88</f>
        <v>136.8</v>
      </c>
      <c r="J88" s="125"/>
    </row>
    <row r="89" spans="1:11" s="36" customFormat="1" ht="12.75">
      <c r="A89" s="104"/>
      <c r="B89" s="106"/>
      <c r="C89" s="37" t="s">
        <v>9</v>
      </c>
      <c r="D89" s="31" t="s">
        <v>1</v>
      </c>
      <c r="E89" s="38">
        <v>39</v>
      </c>
      <c r="F89" s="12">
        <v>65</v>
      </c>
      <c r="G89" s="39">
        <v>13</v>
      </c>
      <c r="H89" s="40"/>
      <c r="I89" s="81">
        <f>G89*F89</f>
        <v>845</v>
      </c>
      <c r="J89" s="125"/>
      <c r="K89" s="35"/>
    </row>
    <row r="90" spans="1:11" s="36" customFormat="1" ht="12.75">
      <c r="A90" s="104"/>
      <c r="B90" s="106"/>
      <c r="C90" s="37" t="s">
        <v>9</v>
      </c>
      <c r="D90" s="41" t="s">
        <v>2</v>
      </c>
      <c r="E90" s="38">
        <v>15</v>
      </c>
      <c r="F90" s="12">
        <v>25</v>
      </c>
      <c r="G90" s="39">
        <v>13</v>
      </c>
      <c r="H90" s="39"/>
      <c r="I90" s="81">
        <f>G90*F90</f>
        <v>325</v>
      </c>
      <c r="J90" s="125"/>
      <c r="K90" s="35"/>
    </row>
    <row r="91" spans="1:11" s="36" customFormat="1" ht="13.5" thickBot="1">
      <c r="A91" s="104"/>
      <c r="B91" s="106"/>
      <c r="C91" s="37" t="s">
        <v>9</v>
      </c>
      <c r="D91" s="42" t="s">
        <v>3</v>
      </c>
      <c r="E91" s="38">
        <v>192</v>
      </c>
      <c r="F91" s="12">
        <v>349</v>
      </c>
      <c r="G91" s="39">
        <v>13</v>
      </c>
      <c r="H91" s="39"/>
      <c r="I91" s="81">
        <f>G91*F91</f>
        <v>4537</v>
      </c>
      <c r="J91" s="125"/>
      <c r="K91" s="35"/>
    </row>
    <row r="92" spans="1:10" s="36" customFormat="1" ht="13.5" thickBot="1">
      <c r="A92" s="104"/>
      <c r="B92" s="107"/>
      <c r="C92" s="111" t="s">
        <v>5</v>
      </c>
      <c r="D92" s="130"/>
      <c r="E92" s="17">
        <f>SUM(E88:E91)</f>
        <v>252</v>
      </c>
      <c r="F92" s="17">
        <f>SUM(F88:F91)</f>
        <v>439</v>
      </c>
      <c r="G92" s="17"/>
      <c r="H92" s="17"/>
      <c r="I92" s="23">
        <f>SUM(I88:I91)</f>
        <v>5843.8</v>
      </c>
      <c r="J92" s="125"/>
    </row>
    <row r="93" spans="1:10" s="36" customFormat="1" ht="12.75">
      <c r="A93" s="104"/>
      <c r="B93" s="114" t="s">
        <v>50</v>
      </c>
      <c r="C93" s="70" t="s">
        <v>9</v>
      </c>
      <c r="D93" s="54" t="s">
        <v>4</v>
      </c>
      <c r="E93" s="25">
        <v>5</v>
      </c>
      <c r="F93" s="52"/>
      <c r="G93" s="39"/>
      <c r="H93" s="13">
        <v>22.8</v>
      </c>
      <c r="I93" s="81">
        <f>E93*H93</f>
        <v>114</v>
      </c>
      <c r="J93" s="125"/>
    </row>
    <row r="94" spans="1:11" s="36" customFormat="1" ht="12.75">
      <c r="A94" s="104"/>
      <c r="B94" s="106"/>
      <c r="C94" s="37" t="s">
        <v>9</v>
      </c>
      <c r="D94" s="31" t="s">
        <v>1</v>
      </c>
      <c r="E94" s="38">
        <v>30</v>
      </c>
      <c r="F94" s="12">
        <v>50</v>
      </c>
      <c r="G94" s="39">
        <v>13</v>
      </c>
      <c r="H94" s="40"/>
      <c r="I94" s="81">
        <f>G94*F94</f>
        <v>650</v>
      </c>
      <c r="J94" s="125"/>
      <c r="K94" s="35"/>
    </row>
    <row r="95" spans="1:11" s="36" customFormat="1" ht="12.75">
      <c r="A95" s="104"/>
      <c r="B95" s="106"/>
      <c r="C95" s="37" t="s">
        <v>9</v>
      </c>
      <c r="D95" s="41" t="s">
        <v>2</v>
      </c>
      <c r="E95" s="38">
        <v>12</v>
      </c>
      <c r="F95" s="12">
        <v>20</v>
      </c>
      <c r="G95" s="39">
        <v>13</v>
      </c>
      <c r="H95" s="39"/>
      <c r="I95" s="81">
        <f>G95*F95</f>
        <v>260</v>
      </c>
      <c r="J95" s="125"/>
      <c r="K95" s="35"/>
    </row>
    <row r="96" spans="1:11" s="36" customFormat="1" ht="13.5" thickBot="1">
      <c r="A96" s="104"/>
      <c r="B96" s="106"/>
      <c r="C96" s="37" t="s">
        <v>9</v>
      </c>
      <c r="D96" s="42" t="s">
        <v>3</v>
      </c>
      <c r="E96" s="38">
        <v>147</v>
      </c>
      <c r="F96" s="12">
        <v>267</v>
      </c>
      <c r="G96" s="39">
        <v>13</v>
      </c>
      <c r="H96" s="39"/>
      <c r="I96" s="81">
        <f>G96*F96</f>
        <v>3471</v>
      </c>
      <c r="J96" s="125"/>
      <c r="K96" s="35"/>
    </row>
    <row r="97" spans="1:10" s="36" customFormat="1" ht="13.5" thickBot="1">
      <c r="A97" s="104"/>
      <c r="B97" s="107"/>
      <c r="C97" s="111" t="s">
        <v>5</v>
      </c>
      <c r="D97" s="130"/>
      <c r="E97" s="17">
        <f>SUM(E93:E96)</f>
        <v>194</v>
      </c>
      <c r="F97" s="17">
        <f>SUM(F93:F96)</f>
        <v>337</v>
      </c>
      <c r="G97" s="17"/>
      <c r="H97" s="17"/>
      <c r="I97" s="23">
        <f>SUM(I93:I96)</f>
        <v>4495</v>
      </c>
      <c r="J97" s="125"/>
    </row>
    <row r="98" spans="1:10" s="36" customFormat="1" ht="12.75">
      <c r="A98" s="104"/>
      <c r="B98" s="114" t="s">
        <v>51</v>
      </c>
      <c r="C98" s="70" t="s">
        <v>9</v>
      </c>
      <c r="D98" s="54" t="s">
        <v>4</v>
      </c>
      <c r="E98" s="25">
        <v>2</v>
      </c>
      <c r="F98" s="52"/>
      <c r="G98" s="39"/>
      <c r="H98" s="13">
        <v>22.8</v>
      </c>
      <c r="I98" s="81">
        <f>E98*H98</f>
        <v>45.6</v>
      </c>
      <c r="J98" s="125"/>
    </row>
    <row r="99" spans="1:11" s="36" customFormat="1" ht="12.75">
      <c r="A99" s="104"/>
      <c r="B99" s="106"/>
      <c r="C99" s="37" t="s">
        <v>9</v>
      </c>
      <c r="D99" s="31" t="s">
        <v>1</v>
      </c>
      <c r="E99" s="38">
        <v>13</v>
      </c>
      <c r="F99" s="12">
        <v>22</v>
      </c>
      <c r="G99" s="39">
        <v>15</v>
      </c>
      <c r="H99" s="40"/>
      <c r="I99" s="81">
        <f>G99*F99</f>
        <v>330</v>
      </c>
      <c r="J99" s="125"/>
      <c r="K99" s="35"/>
    </row>
    <row r="100" spans="1:11" s="36" customFormat="1" ht="12.75">
      <c r="A100" s="104"/>
      <c r="B100" s="106"/>
      <c r="C100" s="37" t="s">
        <v>9</v>
      </c>
      <c r="D100" s="41" t="s">
        <v>2</v>
      </c>
      <c r="E100" s="38">
        <v>5</v>
      </c>
      <c r="F100" s="12">
        <v>8</v>
      </c>
      <c r="G100" s="39">
        <v>15</v>
      </c>
      <c r="H100" s="39"/>
      <c r="I100" s="81">
        <f>G100*F100</f>
        <v>120</v>
      </c>
      <c r="J100" s="125"/>
      <c r="K100" s="35"/>
    </row>
    <row r="101" spans="1:11" s="36" customFormat="1" ht="13.5" thickBot="1">
      <c r="A101" s="104"/>
      <c r="B101" s="106"/>
      <c r="C101" s="37" t="s">
        <v>9</v>
      </c>
      <c r="D101" s="42" t="s">
        <v>3</v>
      </c>
      <c r="E101" s="38">
        <v>64</v>
      </c>
      <c r="F101" s="12">
        <v>116</v>
      </c>
      <c r="G101" s="39">
        <v>15</v>
      </c>
      <c r="H101" s="39"/>
      <c r="I101" s="81">
        <f>G101*F101</f>
        <v>1740</v>
      </c>
      <c r="J101" s="125"/>
      <c r="K101" s="35"/>
    </row>
    <row r="102" spans="1:10" s="36" customFormat="1" ht="13.5" thickBot="1">
      <c r="A102" s="104"/>
      <c r="B102" s="107"/>
      <c r="C102" s="111" t="s">
        <v>5</v>
      </c>
      <c r="D102" s="130"/>
      <c r="E102" s="17">
        <f>SUM(E98:E101)</f>
        <v>84</v>
      </c>
      <c r="F102" s="17">
        <f>SUM(F98:F101)</f>
        <v>146</v>
      </c>
      <c r="G102" s="17"/>
      <c r="H102" s="17"/>
      <c r="I102" s="23">
        <f>SUM(I98:I101)</f>
        <v>2235.6</v>
      </c>
      <c r="J102" s="125"/>
    </row>
    <row r="103" spans="1:10" s="36" customFormat="1" ht="12.75">
      <c r="A103" s="104"/>
      <c r="B103" s="114" t="s">
        <v>52</v>
      </c>
      <c r="C103" s="70" t="s">
        <v>9</v>
      </c>
      <c r="D103" s="54" t="s">
        <v>4</v>
      </c>
      <c r="E103" s="25">
        <v>8</v>
      </c>
      <c r="F103" s="52"/>
      <c r="G103" s="39"/>
      <c r="H103" s="13">
        <v>22.8</v>
      </c>
      <c r="I103" s="81">
        <f>E103*H103</f>
        <v>182.4</v>
      </c>
      <c r="J103" s="125"/>
    </row>
    <row r="104" spans="1:11" s="36" customFormat="1" ht="12.75">
      <c r="A104" s="104"/>
      <c r="B104" s="106"/>
      <c r="C104" s="37" t="s">
        <v>9</v>
      </c>
      <c r="D104" s="31" t="s">
        <v>1</v>
      </c>
      <c r="E104" s="38">
        <v>53</v>
      </c>
      <c r="F104" s="12">
        <v>88</v>
      </c>
      <c r="G104" s="39">
        <v>15</v>
      </c>
      <c r="H104" s="40"/>
      <c r="I104" s="81">
        <f>G104*F104</f>
        <v>1320</v>
      </c>
      <c r="J104" s="125"/>
      <c r="K104" s="35"/>
    </row>
    <row r="105" spans="1:11" s="36" customFormat="1" ht="12.75">
      <c r="A105" s="104"/>
      <c r="B105" s="106"/>
      <c r="C105" s="37" t="s">
        <v>9</v>
      </c>
      <c r="D105" s="41" t="s">
        <v>2</v>
      </c>
      <c r="E105" s="38">
        <v>20</v>
      </c>
      <c r="F105" s="12">
        <v>33</v>
      </c>
      <c r="G105" s="39">
        <v>15</v>
      </c>
      <c r="H105" s="39"/>
      <c r="I105" s="81">
        <f>G105*F105</f>
        <v>495</v>
      </c>
      <c r="J105" s="125"/>
      <c r="K105" s="35"/>
    </row>
    <row r="106" spans="1:11" s="36" customFormat="1" ht="13.5" thickBot="1">
      <c r="A106" s="104"/>
      <c r="B106" s="106"/>
      <c r="C106" s="37" t="s">
        <v>9</v>
      </c>
      <c r="D106" s="42" t="s">
        <v>3</v>
      </c>
      <c r="E106" s="38">
        <v>262</v>
      </c>
      <c r="F106" s="12">
        <v>476</v>
      </c>
      <c r="G106" s="39">
        <v>15</v>
      </c>
      <c r="H106" s="39"/>
      <c r="I106" s="81">
        <f>G106*F106</f>
        <v>7140</v>
      </c>
      <c r="J106" s="125"/>
      <c r="K106" s="35"/>
    </row>
    <row r="107" spans="1:10" s="36" customFormat="1" ht="13.5" thickBot="1">
      <c r="A107" s="104"/>
      <c r="B107" s="107"/>
      <c r="C107" s="111" t="s">
        <v>5</v>
      </c>
      <c r="D107" s="130"/>
      <c r="E107" s="17">
        <f>SUM(E103:E106)</f>
        <v>343</v>
      </c>
      <c r="F107" s="17">
        <f>SUM(F103:F106)</f>
        <v>597</v>
      </c>
      <c r="G107" s="17"/>
      <c r="H107" s="17"/>
      <c r="I107" s="23">
        <f>SUM(I103:I106)</f>
        <v>9137.4</v>
      </c>
      <c r="J107" s="125"/>
    </row>
    <row r="108" spans="1:10" s="36" customFormat="1" ht="12.75">
      <c r="A108" s="104"/>
      <c r="B108" s="114" t="s">
        <v>53</v>
      </c>
      <c r="C108" s="70" t="s">
        <v>15</v>
      </c>
      <c r="D108" s="54" t="s">
        <v>4</v>
      </c>
      <c r="E108" s="25">
        <v>2</v>
      </c>
      <c r="F108" s="52"/>
      <c r="G108" s="39"/>
      <c r="H108" s="13">
        <v>22.8</v>
      </c>
      <c r="I108" s="81">
        <f>E108*H108</f>
        <v>45.6</v>
      </c>
      <c r="J108" s="125"/>
    </row>
    <row r="109" spans="1:11" s="36" customFormat="1" ht="13.5" thickBot="1">
      <c r="A109" s="104"/>
      <c r="B109" s="106"/>
      <c r="C109" s="37" t="s">
        <v>15</v>
      </c>
      <c r="D109" s="42" t="s">
        <v>3</v>
      </c>
      <c r="E109" s="38">
        <v>23</v>
      </c>
      <c r="F109" s="12">
        <v>42</v>
      </c>
      <c r="G109" s="39">
        <v>13</v>
      </c>
      <c r="H109" s="39"/>
      <c r="I109" s="81">
        <f>G109*F109</f>
        <v>546</v>
      </c>
      <c r="J109" s="125"/>
      <c r="K109" s="35"/>
    </row>
    <row r="110" spans="1:10" s="36" customFormat="1" ht="13.5" thickBot="1">
      <c r="A110" s="104"/>
      <c r="B110" s="107"/>
      <c r="C110" s="111" t="s">
        <v>5</v>
      </c>
      <c r="D110" s="131"/>
      <c r="E110" s="72">
        <f>SUM(E108:E109)</f>
        <v>25</v>
      </c>
      <c r="F110" s="17">
        <f>SUM(F108:F109)</f>
        <v>42</v>
      </c>
      <c r="G110" s="17"/>
      <c r="H110" s="17"/>
      <c r="I110" s="23">
        <f>SUM(I108:I109)</f>
        <v>591.6</v>
      </c>
      <c r="J110" s="125"/>
    </row>
    <row r="111" spans="1:10" s="36" customFormat="1" ht="13.5" thickBot="1">
      <c r="A111" s="105"/>
      <c r="B111" s="118" t="s">
        <v>54</v>
      </c>
      <c r="C111" s="119"/>
      <c r="D111" s="120"/>
      <c r="E111" s="67">
        <f>E87+E92+E97+E102+E107+E110</f>
        <v>1494</v>
      </c>
      <c r="F111" s="67">
        <f>F87+F92+F97+F102+F107+F110</f>
        <v>2622</v>
      </c>
      <c r="G111" s="67"/>
      <c r="H111" s="67"/>
      <c r="I111" s="73">
        <f>I87+I92+I97+I102+I107+I110</f>
        <v>36096.399999999994</v>
      </c>
      <c r="J111" s="126"/>
    </row>
    <row r="112" spans="1:11" s="36" customFormat="1" ht="12.75">
      <c r="A112" s="121" t="s">
        <v>55</v>
      </c>
      <c r="B112" s="114" t="s">
        <v>56</v>
      </c>
      <c r="C112" s="30" t="s">
        <v>10</v>
      </c>
      <c r="D112" s="31" t="s">
        <v>24</v>
      </c>
      <c r="E112" s="38">
        <v>36</v>
      </c>
      <c r="F112" s="12">
        <v>60</v>
      </c>
      <c r="G112" s="39">
        <v>13</v>
      </c>
      <c r="H112" s="40"/>
      <c r="I112" s="81">
        <f>G112*F112</f>
        <v>780</v>
      </c>
      <c r="J112" s="108">
        <f>I140*5%</f>
        <v>1693.5900000000001</v>
      </c>
      <c r="K112" s="35"/>
    </row>
    <row r="113" spans="1:11" s="36" customFormat="1" ht="12.75">
      <c r="A113" s="104"/>
      <c r="B113" s="106"/>
      <c r="C113" s="37" t="s">
        <v>10</v>
      </c>
      <c r="D113" s="31" t="s">
        <v>1</v>
      </c>
      <c r="E113" s="38">
        <v>39</v>
      </c>
      <c r="F113" s="12">
        <v>65</v>
      </c>
      <c r="G113" s="39">
        <v>13</v>
      </c>
      <c r="H113" s="40"/>
      <c r="I113" s="81">
        <f>G113*F113</f>
        <v>845</v>
      </c>
      <c r="J113" s="109"/>
      <c r="K113" s="35"/>
    </row>
    <row r="114" spans="1:11" s="36" customFormat="1" ht="12.75">
      <c r="A114" s="104"/>
      <c r="B114" s="106"/>
      <c r="C114" s="37" t="s">
        <v>10</v>
      </c>
      <c r="D114" s="41" t="s">
        <v>2</v>
      </c>
      <c r="E114" s="38">
        <v>6</v>
      </c>
      <c r="F114" s="12">
        <v>10</v>
      </c>
      <c r="G114" s="39">
        <v>13</v>
      </c>
      <c r="H114" s="39"/>
      <c r="I114" s="81">
        <f>G114*F114</f>
        <v>130</v>
      </c>
      <c r="J114" s="109"/>
      <c r="K114" s="35"/>
    </row>
    <row r="115" spans="1:11" s="36" customFormat="1" ht="12.75">
      <c r="A115" s="104"/>
      <c r="B115" s="106"/>
      <c r="C115" s="37" t="s">
        <v>10</v>
      </c>
      <c r="D115" s="42" t="s">
        <v>3</v>
      </c>
      <c r="E115" s="38">
        <v>239</v>
      </c>
      <c r="F115" s="12">
        <v>435</v>
      </c>
      <c r="G115" s="39">
        <v>13</v>
      </c>
      <c r="H115" s="39"/>
      <c r="I115" s="81">
        <f>G115*F115</f>
        <v>5655</v>
      </c>
      <c r="J115" s="109"/>
      <c r="K115" s="35"/>
    </row>
    <row r="116" spans="1:11" s="36" customFormat="1" ht="13.5" thickBot="1">
      <c r="A116" s="104"/>
      <c r="B116" s="106"/>
      <c r="C116" s="37" t="s">
        <v>57</v>
      </c>
      <c r="D116" s="42" t="s">
        <v>3</v>
      </c>
      <c r="E116" s="43">
        <v>6</v>
      </c>
      <c r="F116" s="14">
        <v>11</v>
      </c>
      <c r="G116" s="15">
        <v>13</v>
      </c>
      <c r="H116" s="44"/>
      <c r="I116" s="85">
        <f>G116*F116</f>
        <v>143</v>
      </c>
      <c r="J116" s="109"/>
      <c r="K116" s="35"/>
    </row>
    <row r="117" spans="1:10" s="36" customFormat="1" ht="13.5" thickBot="1">
      <c r="A117" s="104"/>
      <c r="B117" s="107"/>
      <c r="C117" s="111" t="s">
        <v>5</v>
      </c>
      <c r="D117" s="112"/>
      <c r="E117" s="17">
        <f>SUM(E112:E116)</f>
        <v>326</v>
      </c>
      <c r="F117" s="17">
        <f>SUM(F112:F116)</f>
        <v>581</v>
      </c>
      <c r="G117" s="17"/>
      <c r="H117" s="17"/>
      <c r="I117" s="26">
        <f>SUM(I112:I116)</f>
        <v>7553</v>
      </c>
      <c r="J117" s="109"/>
    </row>
    <row r="118" spans="1:11" s="36" customFormat="1" ht="12.75">
      <c r="A118" s="104"/>
      <c r="B118" s="114" t="s">
        <v>58</v>
      </c>
      <c r="C118" s="37" t="s">
        <v>10</v>
      </c>
      <c r="D118" s="31" t="s">
        <v>24</v>
      </c>
      <c r="E118" s="38">
        <v>12</v>
      </c>
      <c r="F118" s="12">
        <v>20</v>
      </c>
      <c r="G118" s="39">
        <v>13</v>
      </c>
      <c r="H118" s="40"/>
      <c r="I118" s="81">
        <f>G118*F118</f>
        <v>260</v>
      </c>
      <c r="J118" s="109"/>
      <c r="K118" s="35"/>
    </row>
    <row r="119" spans="1:11" s="36" customFormat="1" ht="12.75">
      <c r="A119" s="104"/>
      <c r="B119" s="106"/>
      <c r="C119" s="37" t="s">
        <v>10</v>
      </c>
      <c r="D119" s="31" t="s">
        <v>1</v>
      </c>
      <c r="E119" s="38">
        <v>1</v>
      </c>
      <c r="F119" s="12">
        <v>2</v>
      </c>
      <c r="G119" s="39">
        <v>13</v>
      </c>
      <c r="H119" s="40"/>
      <c r="I119" s="81">
        <f>G119*F119</f>
        <v>26</v>
      </c>
      <c r="J119" s="109"/>
      <c r="K119" s="35"/>
    </row>
    <row r="120" spans="1:11" s="36" customFormat="1" ht="12.75">
      <c r="A120" s="104"/>
      <c r="B120" s="106"/>
      <c r="C120" s="37" t="s">
        <v>10</v>
      </c>
      <c r="D120" s="41" t="s">
        <v>2</v>
      </c>
      <c r="E120" s="38">
        <v>1</v>
      </c>
      <c r="F120" s="12">
        <v>2</v>
      </c>
      <c r="G120" s="39">
        <v>13</v>
      </c>
      <c r="H120" s="39"/>
      <c r="I120" s="81">
        <f>G120*F120</f>
        <v>26</v>
      </c>
      <c r="J120" s="109"/>
      <c r="K120" s="35"/>
    </row>
    <row r="121" spans="1:11" s="36" customFormat="1" ht="13.5" thickBot="1">
      <c r="A121" s="104"/>
      <c r="B121" s="106"/>
      <c r="C121" s="37" t="s">
        <v>10</v>
      </c>
      <c r="D121" s="42" t="s">
        <v>3</v>
      </c>
      <c r="E121" s="43">
        <v>39</v>
      </c>
      <c r="F121" s="14">
        <v>71</v>
      </c>
      <c r="G121" s="44">
        <v>13</v>
      </c>
      <c r="H121" s="44"/>
      <c r="I121" s="85">
        <f>G121*F121</f>
        <v>923</v>
      </c>
      <c r="J121" s="109"/>
      <c r="K121" s="35"/>
    </row>
    <row r="122" spans="1:10" s="36" customFormat="1" ht="13.5" thickBot="1">
      <c r="A122" s="104"/>
      <c r="B122" s="107"/>
      <c r="C122" s="111" t="s">
        <v>5</v>
      </c>
      <c r="D122" s="112"/>
      <c r="E122" s="17">
        <f>SUM(E118:E121)</f>
        <v>53</v>
      </c>
      <c r="F122" s="17">
        <f>SUM(F118:F121)</f>
        <v>95</v>
      </c>
      <c r="G122" s="17"/>
      <c r="H122" s="17"/>
      <c r="I122" s="26">
        <f>SUM(I118:I121)</f>
        <v>1235</v>
      </c>
      <c r="J122" s="109"/>
    </row>
    <row r="123" spans="1:10" s="36" customFormat="1" ht="12.75">
      <c r="A123" s="104"/>
      <c r="B123" s="114" t="s">
        <v>59</v>
      </c>
      <c r="C123" s="70" t="s">
        <v>9</v>
      </c>
      <c r="D123" s="54" t="s">
        <v>4</v>
      </c>
      <c r="E123" s="25">
        <v>15</v>
      </c>
      <c r="F123" s="52"/>
      <c r="G123" s="39"/>
      <c r="H123" s="13">
        <v>22.8</v>
      </c>
      <c r="I123" s="81">
        <f>E123*H123</f>
        <v>342</v>
      </c>
      <c r="J123" s="109"/>
    </row>
    <row r="124" spans="1:11" s="36" customFormat="1" ht="12.75">
      <c r="A124" s="104"/>
      <c r="B124" s="106"/>
      <c r="C124" s="37" t="s">
        <v>9</v>
      </c>
      <c r="D124" s="31" t="s">
        <v>1</v>
      </c>
      <c r="E124" s="38">
        <v>100</v>
      </c>
      <c r="F124" s="12">
        <v>167</v>
      </c>
      <c r="G124" s="39">
        <v>14</v>
      </c>
      <c r="H124" s="40"/>
      <c r="I124" s="81">
        <f>G124*F124</f>
        <v>2338</v>
      </c>
      <c r="J124" s="109"/>
      <c r="K124" s="35"/>
    </row>
    <row r="125" spans="1:11" s="36" customFormat="1" ht="12.75">
      <c r="A125" s="104"/>
      <c r="B125" s="106"/>
      <c r="C125" s="37" t="s">
        <v>9</v>
      </c>
      <c r="D125" s="41" t="s">
        <v>2</v>
      </c>
      <c r="E125" s="38">
        <v>38</v>
      </c>
      <c r="F125" s="12">
        <v>63</v>
      </c>
      <c r="G125" s="39">
        <v>14</v>
      </c>
      <c r="H125" s="39"/>
      <c r="I125" s="81">
        <f>G125*F125</f>
        <v>882</v>
      </c>
      <c r="J125" s="109"/>
      <c r="K125" s="35"/>
    </row>
    <row r="126" spans="1:11" s="36" customFormat="1" ht="13.5" thickBot="1">
      <c r="A126" s="104"/>
      <c r="B126" s="106"/>
      <c r="C126" s="37" t="s">
        <v>9</v>
      </c>
      <c r="D126" s="42" t="s">
        <v>3</v>
      </c>
      <c r="E126" s="38">
        <v>493</v>
      </c>
      <c r="F126" s="12">
        <v>896</v>
      </c>
      <c r="G126" s="39">
        <v>14</v>
      </c>
      <c r="H126" s="39"/>
      <c r="I126" s="81">
        <f>G126*F126</f>
        <v>12544</v>
      </c>
      <c r="J126" s="109"/>
      <c r="K126" s="35"/>
    </row>
    <row r="127" spans="1:10" s="36" customFormat="1" ht="13.5" thickBot="1">
      <c r="A127" s="104"/>
      <c r="B127" s="107"/>
      <c r="C127" s="111" t="s">
        <v>5</v>
      </c>
      <c r="D127" s="131"/>
      <c r="E127" s="72">
        <f>SUM(E123:E126)</f>
        <v>646</v>
      </c>
      <c r="F127" s="17">
        <f>SUM(F123:F126)</f>
        <v>1126</v>
      </c>
      <c r="G127" s="17"/>
      <c r="H127" s="17"/>
      <c r="I127" s="23">
        <f>SUM(I123:I126)</f>
        <v>16106</v>
      </c>
      <c r="J127" s="109"/>
    </row>
    <row r="128" spans="1:11" s="36" customFormat="1" ht="12.75">
      <c r="A128" s="104"/>
      <c r="B128" s="114" t="s">
        <v>60</v>
      </c>
      <c r="C128" s="30" t="s">
        <v>9</v>
      </c>
      <c r="D128" s="71" t="s">
        <v>3</v>
      </c>
      <c r="E128" s="38">
        <v>8</v>
      </c>
      <c r="F128" s="12">
        <v>15</v>
      </c>
      <c r="G128" s="39">
        <v>13</v>
      </c>
      <c r="H128" s="40"/>
      <c r="I128" s="81">
        <f>G128*F128</f>
        <v>195</v>
      </c>
      <c r="J128" s="109"/>
      <c r="K128" s="35"/>
    </row>
    <row r="129" spans="1:11" s="36" customFormat="1" ht="12.75">
      <c r="A129" s="104"/>
      <c r="B129" s="106"/>
      <c r="C129" s="37" t="s">
        <v>36</v>
      </c>
      <c r="D129" s="41" t="s">
        <v>1</v>
      </c>
      <c r="E129" s="38">
        <v>1</v>
      </c>
      <c r="F129" s="12">
        <v>2</v>
      </c>
      <c r="G129" s="39">
        <v>13</v>
      </c>
      <c r="H129" s="40"/>
      <c r="I129" s="81">
        <f>G129*F129</f>
        <v>26</v>
      </c>
      <c r="J129" s="109"/>
      <c r="K129" s="35"/>
    </row>
    <row r="130" spans="1:11" s="36" customFormat="1" ht="13.5" thickBot="1">
      <c r="A130" s="104"/>
      <c r="B130" s="106"/>
      <c r="C130" s="37" t="s">
        <v>9</v>
      </c>
      <c r="D130" s="42" t="s">
        <v>3</v>
      </c>
      <c r="E130" s="43">
        <v>35</v>
      </c>
      <c r="F130" s="14">
        <v>64</v>
      </c>
      <c r="G130" s="44">
        <v>13</v>
      </c>
      <c r="H130" s="44"/>
      <c r="I130" s="85">
        <f>G130*F130</f>
        <v>832</v>
      </c>
      <c r="J130" s="109"/>
      <c r="K130" s="35"/>
    </row>
    <row r="131" spans="1:10" s="36" customFormat="1" ht="13.5" thickBot="1">
      <c r="A131" s="104"/>
      <c r="B131" s="107"/>
      <c r="C131" s="111" t="s">
        <v>5</v>
      </c>
      <c r="D131" s="112"/>
      <c r="E131" s="17">
        <f>SUM(E128:E130)</f>
        <v>44</v>
      </c>
      <c r="F131" s="17">
        <f>SUM(F128:F130)</f>
        <v>81</v>
      </c>
      <c r="G131" s="17"/>
      <c r="H131" s="17"/>
      <c r="I131" s="23">
        <f>SUM(I128:I130)</f>
        <v>1053</v>
      </c>
      <c r="J131" s="109"/>
    </row>
    <row r="132" spans="1:10" s="36" customFormat="1" ht="12.75">
      <c r="A132" s="104"/>
      <c r="B132" s="114" t="s">
        <v>61</v>
      </c>
      <c r="C132" s="70" t="s">
        <v>9</v>
      </c>
      <c r="D132" s="54" t="s">
        <v>4</v>
      </c>
      <c r="E132" s="25">
        <v>1</v>
      </c>
      <c r="F132" s="52"/>
      <c r="G132" s="39"/>
      <c r="H132" s="13">
        <v>22.8</v>
      </c>
      <c r="I132" s="81">
        <f>E132*H132</f>
        <v>22.8</v>
      </c>
      <c r="J132" s="109"/>
    </row>
    <row r="133" spans="1:11" s="36" customFormat="1" ht="12.75">
      <c r="A133" s="104"/>
      <c r="B133" s="106"/>
      <c r="C133" s="37" t="s">
        <v>9</v>
      </c>
      <c r="D133" s="31" t="s">
        <v>1</v>
      </c>
      <c r="E133" s="38">
        <v>5</v>
      </c>
      <c r="F133" s="12">
        <v>8</v>
      </c>
      <c r="G133" s="39">
        <v>15</v>
      </c>
      <c r="H133" s="40"/>
      <c r="I133" s="81">
        <f>G133*F133</f>
        <v>120</v>
      </c>
      <c r="J133" s="109"/>
      <c r="K133" s="35"/>
    </row>
    <row r="134" spans="1:11" s="36" customFormat="1" ht="12.75">
      <c r="A134" s="104"/>
      <c r="B134" s="106"/>
      <c r="C134" s="37" t="s">
        <v>9</v>
      </c>
      <c r="D134" s="41" t="s">
        <v>2</v>
      </c>
      <c r="E134" s="38">
        <v>2</v>
      </c>
      <c r="F134" s="12">
        <v>3</v>
      </c>
      <c r="G134" s="39">
        <v>15</v>
      </c>
      <c r="H134" s="39"/>
      <c r="I134" s="81">
        <f>G134*F134</f>
        <v>45</v>
      </c>
      <c r="J134" s="109"/>
      <c r="K134" s="35"/>
    </row>
    <row r="135" spans="1:11" s="36" customFormat="1" ht="13.5" thickBot="1">
      <c r="A135" s="104"/>
      <c r="B135" s="106"/>
      <c r="C135" s="37" t="s">
        <v>9</v>
      </c>
      <c r="D135" s="42" t="s">
        <v>3</v>
      </c>
      <c r="E135" s="38">
        <v>22</v>
      </c>
      <c r="F135" s="12">
        <v>40</v>
      </c>
      <c r="G135" s="39">
        <v>15</v>
      </c>
      <c r="H135" s="39"/>
      <c r="I135" s="81">
        <f>G135*F135</f>
        <v>600</v>
      </c>
      <c r="J135" s="109"/>
      <c r="K135" s="35"/>
    </row>
    <row r="136" spans="1:10" s="36" customFormat="1" ht="13.5" thickBot="1">
      <c r="A136" s="104"/>
      <c r="B136" s="107"/>
      <c r="C136" s="111" t="s">
        <v>5</v>
      </c>
      <c r="D136" s="131"/>
      <c r="E136" s="72">
        <f>SUM(E132:E135)</f>
        <v>30</v>
      </c>
      <c r="F136" s="17">
        <f>SUM(F132:F135)</f>
        <v>51</v>
      </c>
      <c r="G136" s="17"/>
      <c r="H136" s="17"/>
      <c r="I136" s="23">
        <f>SUM(I132:I135)</f>
        <v>787.8</v>
      </c>
      <c r="J136" s="109"/>
    </row>
    <row r="137" spans="1:11" s="36" customFormat="1" ht="12.75">
      <c r="A137" s="104"/>
      <c r="B137" s="114" t="s">
        <v>62</v>
      </c>
      <c r="C137" s="70" t="s">
        <v>10</v>
      </c>
      <c r="D137" s="42" t="s">
        <v>3</v>
      </c>
      <c r="E137" s="38">
        <v>221</v>
      </c>
      <c r="F137" s="12">
        <v>402</v>
      </c>
      <c r="G137" s="39">
        <v>13</v>
      </c>
      <c r="H137" s="40"/>
      <c r="I137" s="81">
        <f>G137*F137</f>
        <v>5226</v>
      </c>
      <c r="J137" s="109"/>
      <c r="K137" s="35"/>
    </row>
    <row r="138" spans="1:11" s="36" customFormat="1" ht="13.5" thickBot="1">
      <c r="A138" s="104"/>
      <c r="B138" s="106"/>
      <c r="C138" s="37" t="s">
        <v>11</v>
      </c>
      <c r="D138" s="42" t="s">
        <v>3</v>
      </c>
      <c r="E138" s="38">
        <v>81</v>
      </c>
      <c r="F138" s="12">
        <v>147</v>
      </c>
      <c r="G138" s="39">
        <v>13</v>
      </c>
      <c r="H138" s="40"/>
      <c r="I138" s="81">
        <f>G138*F138</f>
        <v>1911</v>
      </c>
      <c r="J138" s="109"/>
      <c r="K138" s="35"/>
    </row>
    <row r="139" spans="1:10" s="36" customFormat="1" ht="13.5" thickBot="1">
      <c r="A139" s="104"/>
      <c r="B139" s="107"/>
      <c r="C139" s="111" t="s">
        <v>5</v>
      </c>
      <c r="D139" s="131"/>
      <c r="E139" s="72">
        <f>SUM(E137:E138)</f>
        <v>302</v>
      </c>
      <c r="F139" s="17">
        <f>SUM(F137:F138)</f>
        <v>549</v>
      </c>
      <c r="G139" s="17"/>
      <c r="H139" s="17"/>
      <c r="I139" s="23">
        <f>SUM(I137:I138)</f>
        <v>7137</v>
      </c>
      <c r="J139" s="109"/>
    </row>
    <row r="140" spans="1:10" s="36" customFormat="1" ht="13.5" thickBot="1">
      <c r="A140" s="105"/>
      <c r="B140" s="118" t="s">
        <v>63</v>
      </c>
      <c r="C140" s="119"/>
      <c r="D140" s="120"/>
      <c r="E140" s="67">
        <f>E139+E136+E131+E127+E122+E117</f>
        <v>1401</v>
      </c>
      <c r="F140" s="67">
        <f>F139+F136+F131+F127+F122+F117</f>
        <v>2483</v>
      </c>
      <c r="G140" s="67"/>
      <c r="H140" s="67"/>
      <c r="I140" s="73">
        <f>I139+I136+I131+I127+I122+I117</f>
        <v>33871.8</v>
      </c>
      <c r="J140" s="110"/>
    </row>
    <row r="141" spans="1:11" s="36" customFormat="1" ht="12.75">
      <c r="A141" s="121" t="s">
        <v>64</v>
      </c>
      <c r="B141" s="115" t="s">
        <v>65</v>
      </c>
      <c r="C141" s="37" t="s">
        <v>10</v>
      </c>
      <c r="D141" s="31" t="s">
        <v>24</v>
      </c>
      <c r="E141" s="38">
        <v>81</v>
      </c>
      <c r="F141" s="12">
        <f>E141/0.6</f>
        <v>135</v>
      </c>
      <c r="G141" s="39">
        <v>13</v>
      </c>
      <c r="H141" s="40"/>
      <c r="I141" s="81">
        <f>G141*F141</f>
        <v>1755</v>
      </c>
      <c r="J141" s="124">
        <f>I173*5%</f>
        <v>1638.93</v>
      </c>
      <c r="K141" s="35"/>
    </row>
    <row r="142" spans="1:11" s="36" customFormat="1" ht="12.75">
      <c r="A142" s="104"/>
      <c r="B142" s="116"/>
      <c r="C142" s="37" t="s">
        <v>10</v>
      </c>
      <c r="D142" s="31" t="s">
        <v>1</v>
      </c>
      <c r="E142" s="38">
        <v>49</v>
      </c>
      <c r="F142" s="12">
        <v>82</v>
      </c>
      <c r="G142" s="39">
        <v>13</v>
      </c>
      <c r="H142" s="40"/>
      <c r="I142" s="81">
        <f>G142*F142</f>
        <v>1066</v>
      </c>
      <c r="J142" s="125"/>
      <c r="K142" s="35"/>
    </row>
    <row r="143" spans="1:11" s="36" customFormat="1" ht="12.75">
      <c r="A143" s="104"/>
      <c r="B143" s="116"/>
      <c r="C143" s="37" t="s">
        <v>10</v>
      </c>
      <c r="D143" s="41" t="s">
        <v>2</v>
      </c>
      <c r="E143" s="38">
        <v>11</v>
      </c>
      <c r="F143" s="12">
        <v>18</v>
      </c>
      <c r="G143" s="39">
        <v>13</v>
      </c>
      <c r="H143" s="39"/>
      <c r="I143" s="81">
        <f>G143*F143</f>
        <v>234</v>
      </c>
      <c r="J143" s="125"/>
      <c r="K143" s="35"/>
    </row>
    <row r="144" spans="1:11" s="36" customFormat="1" ht="13.5" thickBot="1">
      <c r="A144" s="104"/>
      <c r="B144" s="116"/>
      <c r="C144" s="37" t="s">
        <v>10</v>
      </c>
      <c r="D144" s="42" t="s">
        <v>3</v>
      </c>
      <c r="E144" s="43">
        <v>428</v>
      </c>
      <c r="F144" s="14">
        <v>778</v>
      </c>
      <c r="G144" s="44">
        <v>13</v>
      </c>
      <c r="H144" s="44"/>
      <c r="I144" s="85">
        <f>G144*F144</f>
        <v>10114</v>
      </c>
      <c r="J144" s="125"/>
      <c r="K144" s="35"/>
    </row>
    <row r="145" spans="1:10" s="36" customFormat="1" ht="13.5" thickBot="1">
      <c r="A145" s="104"/>
      <c r="B145" s="117"/>
      <c r="C145" s="111" t="s">
        <v>5</v>
      </c>
      <c r="D145" s="112"/>
      <c r="E145" s="17">
        <f>SUM(E141:E144)</f>
        <v>569</v>
      </c>
      <c r="F145" s="17">
        <f>SUM(F141:F144)</f>
        <v>1013</v>
      </c>
      <c r="G145" s="17"/>
      <c r="H145" s="17"/>
      <c r="I145" s="74">
        <f>SUM(I141:I144)</f>
        <v>13169</v>
      </c>
      <c r="J145" s="125"/>
    </row>
    <row r="146" spans="1:10" s="36" customFormat="1" ht="12.75">
      <c r="A146" s="104"/>
      <c r="B146" s="127" t="s">
        <v>66</v>
      </c>
      <c r="C146" s="28" t="s">
        <v>9</v>
      </c>
      <c r="D146" s="21" t="s">
        <v>4</v>
      </c>
      <c r="E146" s="25">
        <v>4</v>
      </c>
      <c r="F146" s="75"/>
      <c r="G146" s="76"/>
      <c r="H146" s="8">
        <v>22.8</v>
      </c>
      <c r="I146" s="87">
        <f>E146*H146</f>
        <v>91.2</v>
      </c>
      <c r="J146" s="125"/>
    </row>
    <row r="147" spans="1:11" s="36" customFormat="1" ht="12.75">
      <c r="A147" s="104"/>
      <c r="B147" s="128"/>
      <c r="C147" s="22" t="s">
        <v>9</v>
      </c>
      <c r="D147" s="20" t="s">
        <v>1</v>
      </c>
      <c r="E147" s="10">
        <v>27</v>
      </c>
      <c r="F147" s="9">
        <v>45</v>
      </c>
      <c r="G147" s="76">
        <v>15</v>
      </c>
      <c r="H147" s="77"/>
      <c r="I147" s="87">
        <f>G147*F147</f>
        <v>675</v>
      </c>
      <c r="J147" s="125"/>
      <c r="K147" s="35"/>
    </row>
    <row r="148" spans="1:11" s="36" customFormat="1" ht="12.75">
      <c r="A148" s="104"/>
      <c r="B148" s="128"/>
      <c r="C148" s="22" t="s">
        <v>9</v>
      </c>
      <c r="D148" s="18" t="s">
        <v>2</v>
      </c>
      <c r="E148" s="10">
        <v>10</v>
      </c>
      <c r="F148" s="9">
        <v>17</v>
      </c>
      <c r="G148" s="76">
        <v>15</v>
      </c>
      <c r="H148" s="76"/>
      <c r="I148" s="87">
        <f>G148*F148</f>
        <v>255</v>
      </c>
      <c r="J148" s="125"/>
      <c r="K148" s="35"/>
    </row>
    <row r="149" spans="1:11" s="36" customFormat="1" ht="13.5" thickBot="1">
      <c r="A149" s="104"/>
      <c r="B149" s="128"/>
      <c r="C149" s="22" t="s">
        <v>9</v>
      </c>
      <c r="D149" s="19" t="s">
        <v>3</v>
      </c>
      <c r="E149" s="10">
        <v>134</v>
      </c>
      <c r="F149" s="9">
        <v>244</v>
      </c>
      <c r="G149" s="76">
        <v>15</v>
      </c>
      <c r="H149" s="76"/>
      <c r="I149" s="87">
        <f>G149*F149</f>
        <v>3660</v>
      </c>
      <c r="J149" s="125"/>
      <c r="K149" s="35"/>
    </row>
    <row r="150" spans="1:10" s="36" customFormat="1" ht="13.5" thickBot="1">
      <c r="A150" s="104"/>
      <c r="B150" s="129"/>
      <c r="C150" s="132" t="s">
        <v>5</v>
      </c>
      <c r="D150" s="133"/>
      <c r="E150" s="78">
        <f>SUM(E146:E149)</f>
        <v>175</v>
      </c>
      <c r="F150" s="11">
        <f>SUM(F146:F149)</f>
        <v>306</v>
      </c>
      <c r="G150" s="11"/>
      <c r="H150" s="11"/>
      <c r="I150" s="79">
        <f>SUM(I146:I149)</f>
        <v>4681.2</v>
      </c>
      <c r="J150" s="125"/>
    </row>
    <row r="151" spans="1:10" s="36" customFormat="1" ht="12.75">
      <c r="A151" s="104"/>
      <c r="B151" s="127" t="s">
        <v>67</v>
      </c>
      <c r="C151" s="28" t="s">
        <v>9</v>
      </c>
      <c r="D151" s="21" t="s">
        <v>4</v>
      </c>
      <c r="E151" s="25">
        <v>10</v>
      </c>
      <c r="F151" s="75"/>
      <c r="G151" s="76"/>
      <c r="H151" s="8">
        <v>22.8</v>
      </c>
      <c r="I151" s="87">
        <f>E151*H151</f>
        <v>228</v>
      </c>
      <c r="J151" s="125"/>
    </row>
    <row r="152" spans="1:11" s="36" customFormat="1" ht="12.75">
      <c r="A152" s="104"/>
      <c r="B152" s="128"/>
      <c r="C152" s="22" t="s">
        <v>9</v>
      </c>
      <c r="D152" s="20" t="s">
        <v>1</v>
      </c>
      <c r="E152" s="10">
        <v>62</v>
      </c>
      <c r="F152" s="9">
        <v>103</v>
      </c>
      <c r="G152" s="76">
        <v>15</v>
      </c>
      <c r="H152" s="77"/>
      <c r="I152" s="87">
        <f>G152*F152</f>
        <v>1545</v>
      </c>
      <c r="J152" s="125"/>
      <c r="K152" s="35"/>
    </row>
    <row r="153" spans="1:11" s="36" customFormat="1" ht="12.75">
      <c r="A153" s="104"/>
      <c r="B153" s="128"/>
      <c r="C153" s="22" t="s">
        <v>9</v>
      </c>
      <c r="D153" s="18" t="s">
        <v>2</v>
      </c>
      <c r="E153" s="10">
        <v>24</v>
      </c>
      <c r="F153" s="9">
        <v>40</v>
      </c>
      <c r="G153" s="76">
        <v>15</v>
      </c>
      <c r="H153" s="76"/>
      <c r="I153" s="87">
        <f>G153*F153</f>
        <v>600</v>
      </c>
      <c r="J153" s="125"/>
      <c r="K153" s="35"/>
    </row>
    <row r="154" spans="1:11" s="36" customFormat="1" ht="13.5" thickBot="1">
      <c r="A154" s="104"/>
      <c r="B154" s="128"/>
      <c r="C154" s="22" t="s">
        <v>9</v>
      </c>
      <c r="D154" s="19" t="s">
        <v>3</v>
      </c>
      <c r="E154" s="10">
        <v>307</v>
      </c>
      <c r="F154" s="9">
        <v>558</v>
      </c>
      <c r="G154" s="76">
        <v>15</v>
      </c>
      <c r="H154" s="76"/>
      <c r="I154" s="87">
        <f>G154*F154</f>
        <v>8370</v>
      </c>
      <c r="J154" s="125"/>
      <c r="K154" s="35"/>
    </row>
    <row r="155" spans="1:10" s="36" customFormat="1" ht="13.5" thickBot="1">
      <c r="A155" s="104"/>
      <c r="B155" s="129"/>
      <c r="C155" s="132" t="s">
        <v>5</v>
      </c>
      <c r="D155" s="133"/>
      <c r="E155" s="78">
        <f>SUM(E151:E154)</f>
        <v>403</v>
      </c>
      <c r="F155" s="11">
        <f>SUM(F151:F154)</f>
        <v>701</v>
      </c>
      <c r="G155" s="11"/>
      <c r="H155" s="11"/>
      <c r="I155" s="79">
        <f>SUM(I151:I154)</f>
        <v>10743</v>
      </c>
      <c r="J155" s="125"/>
    </row>
    <row r="156" spans="1:10" s="36" customFormat="1" ht="12.75">
      <c r="A156" s="104"/>
      <c r="B156" s="134" t="s">
        <v>68</v>
      </c>
      <c r="C156" s="28" t="s">
        <v>9</v>
      </c>
      <c r="D156" s="21" t="s">
        <v>4</v>
      </c>
      <c r="E156" s="25">
        <v>2</v>
      </c>
      <c r="F156" s="75"/>
      <c r="G156" s="76"/>
      <c r="H156" s="8">
        <v>22.8</v>
      </c>
      <c r="I156" s="87">
        <f>E156*H156</f>
        <v>45.6</v>
      </c>
      <c r="J156" s="125"/>
    </row>
    <row r="157" spans="1:11" s="36" customFormat="1" ht="12.75">
      <c r="A157" s="104"/>
      <c r="B157" s="128"/>
      <c r="C157" s="22" t="s">
        <v>9</v>
      </c>
      <c r="D157" s="20" t="s">
        <v>1</v>
      </c>
      <c r="E157" s="10">
        <v>16</v>
      </c>
      <c r="F157" s="9">
        <v>27</v>
      </c>
      <c r="G157" s="76">
        <v>15</v>
      </c>
      <c r="H157" s="77"/>
      <c r="I157" s="87">
        <f>G157*F157</f>
        <v>405</v>
      </c>
      <c r="J157" s="125"/>
      <c r="K157" s="35"/>
    </row>
    <row r="158" spans="1:11" s="36" customFormat="1" ht="12.75">
      <c r="A158" s="104"/>
      <c r="B158" s="128"/>
      <c r="C158" s="22" t="s">
        <v>9</v>
      </c>
      <c r="D158" s="18" t="s">
        <v>2</v>
      </c>
      <c r="E158" s="10">
        <v>6</v>
      </c>
      <c r="F158" s="9">
        <v>10</v>
      </c>
      <c r="G158" s="76">
        <v>15</v>
      </c>
      <c r="H158" s="76"/>
      <c r="I158" s="87">
        <f>G158*F158</f>
        <v>150</v>
      </c>
      <c r="J158" s="125"/>
      <c r="K158" s="35"/>
    </row>
    <row r="159" spans="1:10" s="36" customFormat="1" ht="13.5" thickBot="1">
      <c r="A159" s="104"/>
      <c r="B159" s="128"/>
      <c r="C159" s="22" t="s">
        <v>9</v>
      </c>
      <c r="D159" s="19" t="s">
        <v>3</v>
      </c>
      <c r="E159" s="10">
        <v>77</v>
      </c>
      <c r="F159" s="9">
        <v>140</v>
      </c>
      <c r="G159" s="76">
        <v>15</v>
      </c>
      <c r="H159" s="76"/>
      <c r="I159" s="87">
        <f>G159*F159</f>
        <v>2100</v>
      </c>
      <c r="J159" s="125"/>
    </row>
    <row r="160" spans="1:10" s="36" customFormat="1" ht="13.5" thickBot="1">
      <c r="A160" s="104"/>
      <c r="B160" s="129"/>
      <c r="C160" s="132" t="s">
        <v>5</v>
      </c>
      <c r="D160" s="133"/>
      <c r="E160" s="78">
        <f>SUM(E156:E159)</f>
        <v>101</v>
      </c>
      <c r="F160" s="11">
        <f>SUM(F156:F159)</f>
        <v>177</v>
      </c>
      <c r="G160" s="11"/>
      <c r="H160" s="11"/>
      <c r="I160" s="79">
        <f>SUM(I156:I159)</f>
        <v>2700.6</v>
      </c>
      <c r="J160" s="125"/>
    </row>
    <row r="161" spans="1:10" s="36" customFormat="1" ht="12.75">
      <c r="A161" s="104"/>
      <c r="B161" s="134" t="s">
        <v>69</v>
      </c>
      <c r="C161" s="28" t="s">
        <v>9</v>
      </c>
      <c r="D161" s="21" t="s">
        <v>4</v>
      </c>
      <c r="E161" s="25">
        <v>1</v>
      </c>
      <c r="F161" s="75"/>
      <c r="G161" s="76"/>
      <c r="H161" s="8">
        <v>22.8</v>
      </c>
      <c r="I161" s="87">
        <f>E161*H161</f>
        <v>22.8</v>
      </c>
      <c r="J161" s="125"/>
    </row>
    <row r="162" spans="1:11" s="36" customFormat="1" ht="12.75">
      <c r="A162" s="104"/>
      <c r="B162" s="128"/>
      <c r="C162" s="22" t="s">
        <v>9</v>
      </c>
      <c r="D162" s="20" t="s">
        <v>1</v>
      </c>
      <c r="E162" s="10">
        <v>5</v>
      </c>
      <c r="F162" s="9">
        <v>8</v>
      </c>
      <c r="G162" s="76">
        <v>15</v>
      </c>
      <c r="H162" s="77"/>
      <c r="I162" s="87">
        <f>G162*F162</f>
        <v>120</v>
      </c>
      <c r="J162" s="125"/>
      <c r="K162" s="35"/>
    </row>
    <row r="163" spans="1:11" s="36" customFormat="1" ht="12.75">
      <c r="A163" s="104"/>
      <c r="B163" s="128"/>
      <c r="C163" s="22" t="s">
        <v>9</v>
      </c>
      <c r="D163" s="18" t="s">
        <v>2</v>
      </c>
      <c r="E163" s="10">
        <v>2</v>
      </c>
      <c r="F163" s="9">
        <v>3</v>
      </c>
      <c r="G163" s="76">
        <v>15</v>
      </c>
      <c r="H163" s="76"/>
      <c r="I163" s="87">
        <f>G163*F163</f>
        <v>45</v>
      </c>
      <c r="J163" s="125"/>
      <c r="K163" s="35"/>
    </row>
    <row r="164" spans="1:11" s="36" customFormat="1" ht="13.5" thickBot="1">
      <c r="A164" s="104"/>
      <c r="B164" s="128"/>
      <c r="C164" s="22" t="s">
        <v>9</v>
      </c>
      <c r="D164" s="19" t="s">
        <v>3</v>
      </c>
      <c r="E164" s="10">
        <v>26</v>
      </c>
      <c r="F164" s="9">
        <v>47</v>
      </c>
      <c r="G164" s="76">
        <v>15</v>
      </c>
      <c r="H164" s="76"/>
      <c r="I164" s="87">
        <f>G164*F164</f>
        <v>705</v>
      </c>
      <c r="J164" s="125"/>
      <c r="K164" s="35"/>
    </row>
    <row r="165" spans="1:10" s="36" customFormat="1" ht="13.5" thickBot="1">
      <c r="A165" s="104"/>
      <c r="B165" s="129"/>
      <c r="C165" s="132" t="s">
        <v>5</v>
      </c>
      <c r="D165" s="133"/>
      <c r="E165" s="78">
        <f>SUM(E161:E164)</f>
        <v>34</v>
      </c>
      <c r="F165" s="11">
        <f>SUM(F161:F164)</f>
        <v>58</v>
      </c>
      <c r="G165" s="11"/>
      <c r="H165" s="11"/>
      <c r="I165" s="79">
        <f>SUM(I161:I164)</f>
        <v>892.8</v>
      </c>
      <c r="J165" s="125"/>
    </row>
    <row r="166" spans="1:11" s="36" customFormat="1" ht="12.75">
      <c r="A166" s="104"/>
      <c r="B166" s="127" t="s">
        <v>70</v>
      </c>
      <c r="C166" s="22" t="s">
        <v>9</v>
      </c>
      <c r="D166" s="20" t="s">
        <v>1</v>
      </c>
      <c r="E166" s="10">
        <v>2</v>
      </c>
      <c r="F166" s="9">
        <v>3</v>
      </c>
      <c r="G166" s="76">
        <v>15</v>
      </c>
      <c r="H166" s="77"/>
      <c r="I166" s="87">
        <f>G166*F166</f>
        <v>45</v>
      </c>
      <c r="J166" s="125"/>
      <c r="K166" s="35"/>
    </row>
    <row r="167" spans="1:11" s="36" customFormat="1" ht="12.75">
      <c r="A167" s="104"/>
      <c r="B167" s="128"/>
      <c r="C167" s="22" t="s">
        <v>9</v>
      </c>
      <c r="D167" s="18" t="s">
        <v>2</v>
      </c>
      <c r="E167" s="10">
        <v>1</v>
      </c>
      <c r="F167" s="9">
        <v>2</v>
      </c>
      <c r="G167" s="76">
        <v>15</v>
      </c>
      <c r="H167" s="76"/>
      <c r="I167" s="87">
        <f>G167*F167</f>
        <v>30</v>
      </c>
      <c r="J167" s="125"/>
      <c r="K167" s="35"/>
    </row>
    <row r="168" spans="1:11" s="36" customFormat="1" ht="13.5" thickBot="1">
      <c r="A168" s="104"/>
      <c r="B168" s="128"/>
      <c r="C168" s="22" t="s">
        <v>9</v>
      </c>
      <c r="D168" s="19" t="s">
        <v>3</v>
      </c>
      <c r="E168" s="10">
        <v>10</v>
      </c>
      <c r="F168" s="9">
        <v>18</v>
      </c>
      <c r="G168" s="76">
        <v>15</v>
      </c>
      <c r="H168" s="76"/>
      <c r="I168" s="87">
        <f>G168*F168</f>
        <v>270</v>
      </c>
      <c r="J168" s="125"/>
      <c r="K168" s="35"/>
    </row>
    <row r="169" spans="1:10" s="36" customFormat="1" ht="13.5" thickBot="1">
      <c r="A169" s="104"/>
      <c r="B169" s="129"/>
      <c r="C169" s="132" t="s">
        <v>5</v>
      </c>
      <c r="D169" s="133"/>
      <c r="E169" s="78">
        <f>SUM(E166:E168)</f>
        <v>13</v>
      </c>
      <c r="F169" s="78">
        <f>SUM(F166:F168)</f>
        <v>23</v>
      </c>
      <c r="G169" s="78"/>
      <c r="H169" s="78"/>
      <c r="I169" s="80">
        <f>SUM(I166:I168)</f>
        <v>345</v>
      </c>
      <c r="J169" s="125"/>
    </row>
    <row r="170" spans="1:11" s="36" customFormat="1" ht="12.75">
      <c r="A170" s="104"/>
      <c r="B170" s="115" t="s">
        <v>71</v>
      </c>
      <c r="C170" s="37" t="s">
        <v>10</v>
      </c>
      <c r="D170" s="31" t="s">
        <v>1</v>
      </c>
      <c r="E170" s="38">
        <v>2</v>
      </c>
      <c r="F170" s="12">
        <v>3</v>
      </c>
      <c r="G170" s="39">
        <v>13</v>
      </c>
      <c r="H170" s="39"/>
      <c r="I170" s="81">
        <f>G170*F170</f>
        <v>39</v>
      </c>
      <c r="J170" s="125"/>
      <c r="K170" s="35"/>
    </row>
    <row r="171" spans="1:11" s="36" customFormat="1" ht="13.5" thickBot="1">
      <c r="A171" s="104"/>
      <c r="B171" s="116"/>
      <c r="C171" s="37" t="s">
        <v>10</v>
      </c>
      <c r="D171" s="42" t="s">
        <v>3</v>
      </c>
      <c r="E171" s="38">
        <v>9</v>
      </c>
      <c r="F171" s="12">
        <v>16</v>
      </c>
      <c r="G171" s="39">
        <v>13</v>
      </c>
      <c r="H171" s="39"/>
      <c r="I171" s="81">
        <f>G171*F171</f>
        <v>208</v>
      </c>
      <c r="J171" s="125"/>
      <c r="K171" s="35"/>
    </row>
    <row r="172" spans="1:10" s="36" customFormat="1" ht="13.5" thickBot="1">
      <c r="A172" s="104"/>
      <c r="B172" s="117"/>
      <c r="C172" s="111" t="s">
        <v>5</v>
      </c>
      <c r="D172" s="112"/>
      <c r="E172" s="17">
        <f>SUM(E170:E171)</f>
        <v>11</v>
      </c>
      <c r="F172" s="17">
        <f>SUM(F170:F171)</f>
        <v>19</v>
      </c>
      <c r="G172" s="17"/>
      <c r="H172" s="17"/>
      <c r="I172" s="23">
        <f>SUM(I170:I171)</f>
        <v>247</v>
      </c>
      <c r="J172" s="125"/>
    </row>
    <row r="173" spans="1:10" s="36" customFormat="1" ht="13.5" thickBot="1">
      <c r="A173" s="105"/>
      <c r="B173" s="118" t="s">
        <v>72</v>
      </c>
      <c r="C173" s="119"/>
      <c r="D173" s="120"/>
      <c r="E173" s="67">
        <f>E145+E150+E155+E160+E165+E169+E172</f>
        <v>1306</v>
      </c>
      <c r="F173" s="67">
        <f>F145+F150+F155+F160+F165+F169+F172</f>
        <v>2297</v>
      </c>
      <c r="G173" s="67"/>
      <c r="H173" s="67"/>
      <c r="I173" s="73">
        <f>I145+I150+I155+I160+I165+I169+I172</f>
        <v>32778.6</v>
      </c>
      <c r="J173" s="126"/>
    </row>
    <row r="174" spans="1:11" s="36" customFormat="1" ht="12.75">
      <c r="A174" s="121" t="s">
        <v>73</v>
      </c>
      <c r="B174" s="114" t="s">
        <v>74</v>
      </c>
      <c r="C174" s="37" t="s">
        <v>10</v>
      </c>
      <c r="D174" s="31" t="s">
        <v>24</v>
      </c>
      <c r="E174" s="38">
        <v>21</v>
      </c>
      <c r="F174" s="12">
        <f>E174/0.6</f>
        <v>35</v>
      </c>
      <c r="G174" s="39">
        <v>13</v>
      </c>
      <c r="H174" s="40"/>
      <c r="I174" s="81">
        <f>G174*F174</f>
        <v>455</v>
      </c>
      <c r="J174" s="124">
        <f>I200*5%</f>
        <v>1490.3200000000002</v>
      </c>
      <c r="K174" s="35"/>
    </row>
    <row r="175" spans="1:11" s="36" customFormat="1" ht="12.75">
      <c r="A175" s="104"/>
      <c r="B175" s="106"/>
      <c r="C175" s="37" t="s">
        <v>10</v>
      </c>
      <c r="D175" s="31" t="s">
        <v>1</v>
      </c>
      <c r="E175" s="38">
        <v>3</v>
      </c>
      <c r="F175" s="12">
        <f>E175/0.6</f>
        <v>5</v>
      </c>
      <c r="G175" s="39">
        <v>13</v>
      </c>
      <c r="H175" s="40"/>
      <c r="I175" s="81">
        <f>G175*F175</f>
        <v>65</v>
      </c>
      <c r="J175" s="125"/>
      <c r="K175" s="35"/>
    </row>
    <row r="176" spans="1:11" s="36" customFormat="1" ht="12.75">
      <c r="A176" s="104"/>
      <c r="B176" s="106"/>
      <c r="C176" s="37" t="s">
        <v>10</v>
      </c>
      <c r="D176" s="41" t="s">
        <v>2</v>
      </c>
      <c r="E176" s="38">
        <v>2</v>
      </c>
      <c r="F176" s="12">
        <v>3</v>
      </c>
      <c r="G176" s="39">
        <v>13</v>
      </c>
      <c r="H176" s="39"/>
      <c r="I176" s="81">
        <f>G176*F176</f>
        <v>39</v>
      </c>
      <c r="J176" s="125"/>
      <c r="K176" s="35"/>
    </row>
    <row r="177" spans="1:11" s="36" customFormat="1" ht="13.5" thickBot="1">
      <c r="A177" s="104"/>
      <c r="B177" s="106"/>
      <c r="C177" s="37" t="s">
        <v>10</v>
      </c>
      <c r="D177" s="42" t="s">
        <v>3</v>
      </c>
      <c r="E177" s="43">
        <v>83</v>
      </c>
      <c r="F177" s="14">
        <v>151</v>
      </c>
      <c r="G177" s="44">
        <v>13</v>
      </c>
      <c r="H177" s="44"/>
      <c r="I177" s="85">
        <f>G177*F177</f>
        <v>1963</v>
      </c>
      <c r="J177" s="125"/>
      <c r="K177" s="35"/>
    </row>
    <row r="178" spans="1:10" s="36" customFormat="1" ht="13.5" thickBot="1">
      <c r="A178" s="104"/>
      <c r="B178" s="106"/>
      <c r="C178" s="111" t="s">
        <v>5</v>
      </c>
      <c r="D178" s="112"/>
      <c r="E178" s="17">
        <f>SUM(E174:E177)</f>
        <v>109</v>
      </c>
      <c r="F178" s="17">
        <f>SUM(F174:F177)</f>
        <v>194</v>
      </c>
      <c r="G178" s="17"/>
      <c r="H178" s="17"/>
      <c r="I178" s="74">
        <f>SUM(I174:I177)</f>
        <v>2522</v>
      </c>
      <c r="J178" s="125"/>
    </row>
    <row r="179" spans="1:11" s="36" customFormat="1" ht="12.75">
      <c r="A179" s="104"/>
      <c r="B179" s="114" t="s">
        <v>75</v>
      </c>
      <c r="C179" s="37" t="s">
        <v>10</v>
      </c>
      <c r="D179" s="31" t="s">
        <v>24</v>
      </c>
      <c r="E179" s="38">
        <v>37</v>
      </c>
      <c r="F179" s="12">
        <v>62</v>
      </c>
      <c r="G179" s="39">
        <v>13</v>
      </c>
      <c r="H179" s="40"/>
      <c r="I179" s="81">
        <f>G179*F179</f>
        <v>806</v>
      </c>
      <c r="J179" s="125"/>
      <c r="K179" s="35"/>
    </row>
    <row r="180" spans="1:11" s="36" customFormat="1" ht="12.75">
      <c r="A180" s="104"/>
      <c r="B180" s="106"/>
      <c r="C180" s="37" t="s">
        <v>10</v>
      </c>
      <c r="D180" s="31" t="s">
        <v>1</v>
      </c>
      <c r="E180" s="38">
        <v>11</v>
      </c>
      <c r="F180" s="12">
        <v>18</v>
      </c>
      <c r="G180" s="39">
        <v>13</v>
      </c>
      <c r="H180" s="40"/>
      <c r="I180" s="81">
        <f>G180*F180</f>
        <v>234</v>
      </c>
      <c r="J180" s="125"/>
      <c r="K180" s="35"/>
    </row>
    <row r="181" spans="1:11" s="36" customFormat="1" ht="12.75">
      <c r="A181" s="104"/>
      <c r="B181" s="106"/>
      <c r="C181" s="37" t="s">
        <v>10</v>
      </c>
      <c r="D181" s="41" t="s">
        <v>2</v>
      </c>
      <c r="E181" s="38">
        <v>4</v>
      </c>
      <c r="F181" s="12">
        <v>7</v>
      </c>
      <c r="G181" s="39">
        <v>13</v>
      </c>
      <c r="H181" s="39"/>
      <c r="I181" s="81">
        <f>G181*F181</f>
        <v>91</v>
      </c>
      <c r="J181" s="125"/>
      <c r="K181" s="35"/>
    </row>
    <row r="182" spans="1:11" s="36" customFormat="1" ht="13.5" thickBot="1">
      <c r="A182" s="104"/>
      <c r="B182" s="106"/>
      <c r="C182" s="37" t="s">
        <v>10</v>
      </c>
      <c r="D182" s="42" t="s">
        <v>3</v>
      </c>
      <c r="E182" s="43">
        <v>160</v>
      </c>
      <c r="F182" s="14">
        <v>291</v>
      </c>
      <c r="G182" s="44">
        <v>13</v>
      </c>
      <c r="H182" s="44"/>
      <c r="I182" s="85">
        <f>G182*F182</f>
        <v>3783</v>
      </c>
      <c r="J182" s="125"/>
      <c r="K182" s="35"/>
    </row>
    <row r="183" spans="1:10" s="36" customFormat="1" ht="13.5" thickBot="1">
      <c r="A183" s="104"/>
      <c r="B183" s="107"/>
      <c r="C183" s="111" t="s">
        <v>5</v>
      </c>
      <c r="D183" s="112"/>
      <c r="E183" s="17">
        <f>SUM(E179:E182)</f>
        <v>212</v>
      </c>
      <c r="F183" s="17">
        <f>SUM(F179:F182)</f>
        <v>378</v>
      </c>
      <c r="G183" s="17"/>
      <c r="H183" s="17"/>
      <c r="I183" s="74">
        <f>SUM(I179:I182)</f>
        <v>4914</v>
      </c>
      <c r="J183" s="125"/>
    </row>
    <row r="184" spans="1:10" s="36" customFormat="1" ht="12.75">
      <c r="A184" s="104"/>
      <c r="B184" s="114" t="s">
        <v>76</v>
      </c>
      <c r="C184" s="70" t="s">
        <v>9</v>
      </c>
      <c r="D184" s="54" t="s">
        <v>4</v>
      </c>
      <c r="E184" s="25">
        <v>6</v>
      </c>
      <c r="F184" s="52"/>
      <c r="G184" s="39"/>
      <c r="H184" s="13">
        <v>22.8</v>
      </c>
      <c r="I184" s="81">
        <f>E184*H184</f>
        <v>136.8</v>
      </c>
      <c r="J184" s="125"/>
    </row>
    <row r="185" spans="1:11" s="36" customFormat="1" ht="12.75">
      <c r="A185" s="104"/>
      <c r="B185" s="106"/>
      <c r="C185" s="37" t="s">
        <v>9</v>
      </c>
      <c r="D185" s="31" t="s">
        <v>1</v>
      </c>
      <c r="E185" s="38">
        <v>42</v>
      </c>
      <c r="F185" s="12">
        <f>E185/0.6</f>
        <v>70</v>
      </c>
      <c r="G185" s="39">
        <v>15</v>
      </c>
      <c r="H185" s="40"/>
      <c r="I185" s="81">
        <f>G185*F185</f>
        <v>1050</v>
      </c>
      <c r="J185" s="125"/>
      <c r="K185" s="35"/>
    </row>
    <row r="186" spans="1:11" s="36" customFormat="1" ht="12.75">
      <c r="A186" s="104"/>
      <c r="B186" s="106"/>
      <c r="C186" s="37" t="s">
        <v>9</v>
      </c>
      <c r="D186" s="41" t="s">
        <v>2</v>
      </c>
      <c r="E186" s="38">
        <v>16</v>
      </c>
      <c r="F186" s="12">
        <v>27</v>
      </c>
      <c r="G186" s="39">
        <v>15</v>
      </c>
      <c r="H186" s="39"/>
      <c r="I186" s="81">
        <f>G186*F186</f>
        <v>405</v>
      </c>
      <c r="J186" s="125"/>
      <c r="K186" s="35"/>
    </row>
    <row r="187" spans="1:11" s="36" customFormat="1" ht="13.5" thickBot="1">
      <c r="A187" s="104"/>
      <c r="B187" s="106"/>
      <c r="C187" s="37" t="s">
        <v>9</v>
      </c>
      <c r="D187" s="42" t="s">
        <v>3</v>
      </c>
      <c r="E187" s="38">
        <v>205</v>
      </c>
      <c r="F187" s="12">
        <v>373</v>
      </c>
      <c r="G187" s="39">
        <v>15</v>
      </c>
      <c r="H187" s="39"/>
      <c r="I187" s="81">
        <f>G187*F187</f>
        <v>5595</v>
      </c>
      <c r="J187" s="125"/>
      <c r="K187" s="35"/>
    </row>
    <row r="188" spans="1:10" s="36" customFormat="1" ht="13.5" thickBot="1">
      <c r="A188" s="104"/>
      <c r="B188" s="107"/>
      <c r="C188" s="111" t="s">
        <v>5</v>
      </c>
      <c r="D188" s="131"/>
      <c r="E188" s="72">
        <f>SUM(E184:E187)</f>
        <v>269</v>
      </c>
      <c r="F188" s="17">
        <f>SUM(F184:F187)</f>
        <v>470</v>
      </c>
      <c r="G188" s="17"/>
      <c r="H188" s="17"/>
      <c r="I188" s="23">
        <f>SUM(I184:I187)</f>
        <v>7186.8</v>
      </c>
      <c r="J188" s="125"/>
    </row>
    <row r="189" spans="1:10" s="36" customFormat="1" ht="12.75">
      <c r="A189" s="104"/>
      <c r="B189" s="114" t="s">
        <v>77</v>
      </c>
      <c r="C189" s="70" t="s">
        <v>9</v>
      </c>
      <c r="D189" s="54" t="s">
        <v>4</v>
      </c>
      <c r="E189" s="25">
        <v>12</v>
      </c>
      <c r="F189" s="52"/>
      <c r="G189" s="39"/>
      <c r="H189" s="13">
        <v>22.8</v>
      </c>
      <c r="I189" s="81">
        <f>E189*H189</f>
        <v>273.6</v>
      </c>
      <c r="J189" s="125"/>
    </row>
    <row r="190" spans="1:11" s="36" customFormat="1" ht="12.75">
      <c r="A190" s="104"/>
      <c r="B190" s="106"/>
      <c r="C190" s="37" t="s">
        <v>9</v>
      </c>
      <c r="D190" s="31" t="s">
        <v>1</v>
      </c>
      <c r="E190" s="38">
        <v>81</v>
      </c>
      <c r="F190" s="12">
        <v>135</v>
      </c>
      <c r="G190" s="39">
        <v>15</v>
      </c>
      <c r="H190" s="40"/>
      <c r="I190" s="81">
        <f>G190*F190</f>
        <v>2025</v>
      </c>
      <c r="J190" s="125"/>
      <c r="K190" s="65"/>
    </row>
    <row r="191" spans="1:11" s="36" customFormat="1" ht="12.75">
      <c r="A191" s="104"/>
      <c r="B191" s="106"/>
      <c r="C191" s="37" t="s">
        <v>9</v>
      </c>
      <c r="D191" s="41" t="s">
        <v>2</v>
      </c>
      <c r="E191" s="38">
        <v>31</v>
      </c>
      <c r="F191" s="12">
        <v>52</v>
      </c>
      <c r="G191" s="39">
        <v>15</v>
      </c>
      <c r="H191" s="39"/>
      <c r="I191" s="81">
        <f>G191*F191</f>
        <v>780</v>
      </c>
      <c r="J191" s="125"/>
      <c r="K191" s="35"/>
    </row>
    <row r="192" spans="1:11" s="36" customFormat="1" ht="13.5" thickBot="1">
      <c r="A192" s="104"/>
      <c r="B192" s="106"/>
      <c r="C192" s="37" t="s">
        <v>9</v>
      </c>
      <c r="D192" s="42" t="s">
        <v>3</v>
      </c>
      <c r="E192" s="38">
        <v>397</v>
      </c>
      <c r="F192" s="12">
        <v>722</v>
      </c>
      <c r="G192" s="39">
        <v>15</v>
      </c>
      <c r="H192" s="39"/>
      <c r="I192" s="81">
        <f>G192*F192</f>
        <v>10830</v>
      </c>
      <c r="J192" s="125"/>
      <c r="K192" s="35"/>
    </row>
    <row r="193" spans="1:10" s="36" customFormat="1" ht="13.5" thickBot="1">
      <c r="A193" s="104"/>
      <c r="B193" s="107"/>
      <c r="C193" s="111" t="s">
        <v>5</v>
      </c>
      <c r="D193" s="131"/>
      <c r="E193" s="72">
        <f>SUM(E189:E192)</f>
        <v>521</v>
      </c>
      <c r="F193" s="17">
        <f>SUM(F189:F192)</f>
        <v>909</v>
      </c>
      <c r="G193" s="17"/>
      <c r="H193" s="17"/>
      <c r="I193" s="23">
        <f>SUM(I189:I192)</f>
        <v>13908.6</v>
      </c>
      <c r="J193" s="125"/>
    </row>
    <row r="194" spans="1:11" s="36" customFormat="1" ht="13.5" thickBot="1">
      <c r="A194" s="104"/>
      <c r="B194" s="106" t="s">
        <v>78</v>
      </c>
      <c r="C194" s="37" t="s">
        <v>9</v>
      </c>
      <c r="D194" s="42" t="s">
        <v>3</v>
      </c>
      <c r="E194" s="38">
        <v>18</v>
      </c>
      <c r="F194" s="12">
        <v>33</v>
      </c>
      <c r="G194" s="39">
        <v>15</v>
      </c>
      <c r="H194" s="39"/>
      <c r="I194" s="81">
        <f>G194*F194</f>
        <v>495</v>
      </c>
      <c r="J194" s="125"/>
      <c r="K194" s="35"/>
    </row>
    <row r="195" spans="1:10" s="36" customFormat="1" ht="13.5" thickBot="1">
      <c r="A195" s="104"/>
      <c r="B195" s="107"/>
      <c r="C195" s="111" t="s">
        <v>5</v>
      </c>
      <c r="D195" s="131"/>
      <c r="E195" s="72">
        <f>SUM(E194:E194)</f>
        <v>18</v>
      </c>
      <c r="F195" s="17">
        <f>SUM(F194:F194)</f>
        <v>33</v>
      </c>
      <c r="G195" s="17"/>
      <c r="H195" s="17"/>
      <c r="I195" s="23">
        <f>SUM(I194:I194)</f>
        <v>495</v>
      </c>
      <c r="J195" s="125"/>
    </row>
    <row r="196" spans="1:11" s="36" customFormat="1" ht="13.5" thickBot="1">
      <c r="A196" s="104"/>
      <c r="B196" s="106" t="s">
        <v>79</v>
      </c>
      <c r="C196" s="37" t="s">
        <v>14</v>
      </c>
      <c r="D196" s="42" t="s">
        <v>3</v>
      </c>
      <c r="E196" s="38">
        <v>29</v>
      </c>
      <c r="F196" s="12">
        <v>53</v>
      </c>
      <c r="G196" s="39">
        <v>13</v>
      </c>
      <c r="H196" s="39"/>
      <c r="I196" s="81">
        <f>G196*F196</f>
        <v>689</v>
      </c>
      <c r="J196" s="125"/>
      <c r="K196" s="35"/>
    </row>
    <row r="197" spans="1:10" s="36" customFormat="1" ht="13.5" thickBot="1">
      <c r="A197" s="104"/>
      <c r="B197" s="107"/>
      <c r="C197" s="111" t="s">
        <v>5</v>
      </c>
      <c r="D197" s="131"/>
      <c r="E197" s="72">
        <f>SUM(E196:E196)</f>
        <v>29</v>
      </c>
      <c r="F197" s="17">
        <f>SUM(F196:F196)</f>
        <v>53</v>
      </c>
      <c r="G197" s="17"/>
      <c r="H197" s="17"/>
      <c r="I197" s="23">
        <f>SUM(I196:I196)</f>
        <v>689</v>
      </c>
      <c r="J197" s="125"/>
    </row>
    <row r="198" spans="1:11" s="36" customFormat="1" ht="13.5" thickBot="1">
      <c r="A198" s="104"/>
      <c r="B198" s="106" t="s">
        <v>80</v>
      </c>
      <c r="C198" s="37" t="s">
        <v>14</v>
      </c>
      <c r="D198" s="42" t="s">
        <v>3</v>
      </c>
      <c r="E198" s="38">
        <v>4</v>
      </c>
      <c r="F198" s="12">
        <v>7</v>
      </c>
      <c r="G198" s="39">
        <v>13</v>
      </c>
      <c r="H198" s="39"/>
      <c r="I198" s="81">
        <f>G198*F198</f>
        <v>91</v>
      </c>
      <c r="J198" s="125"/>
      <c r="K198" s="35"/>
    </row>
    <row r="199" spans="1:10" s="36" customFormat="1" ht="13.5" thickBot="1">
      <c r="A199" s="104"/>
      <c r="B199" s="107"/>
      <c r="C199" s="111" t="s">
        <v>5</v>
      </c>
      <c r="D199" s="131"/>
      <c r="E199" s="72">
        <f>SUM(E198:E198)</f>
        <v>4</v>
      </c>
      <c r="F199" s="17">
        <f>SUM(F198:F198)</f>
        <v>7</v>
      </c>
      <c r="G199" s="17"/>
      <c r="H199" s="17"/>
      <c r="I199" s="23">
        <f>SUM(I198:I198)</f>
        <v>91</v>
      </c>
      <c r="J199" s="125"/>
    </row>
    <row r="200" spans="1:10" s="36" customFormat="1" ht="13.5" thickBot="1">
      <c r="A200" s="104"/>
      <c r="B200" s="118" t="s">
        <v>81</v>
      </c>
      <c r="C200" s="119"/>
      <c r="D200" s="120"/>
      <c r="E200" s="67">
        <f>E199+E197+E195+E193+E188+E183+E178</f>
        <v>1162</v>
      </c>
      <c r="F200" s="67">
        <f>F199+F197+F195+F193+F188+F183+F178</f>
        <v>2044</v>
      </c>
      <c r="G200" s="67"/>
      <c r="H200" s="67"/>
      <c r="I200" s="68">
        <f>I199+I197+I195+I193+I188+I183+I178</f>
        <v>29806.4</v>
      </c>
      <c r="J200" s="126"/>
    </row>
    <row r="201" spans="1:11" s="36" customFormat="1" ht="12.75">
      <c r="A201" s="121" t="s">
        <v>82</v>
      </c>
      <c r="B201" s="115" t="s">
        <v>83</v>
      </c>
      <c r="C201" s="70" t="s">
        <v>10</v>
      </c>
      <c r="D201" s="31" t="s">
        <v>24</v>
      </c>
      <c r="E201" s="38">
        <v>5</v>
      </c>
      <c r="F201" s="12">
        <v>8</v>
      </c>
      <c r="G201" s="39">
        <v>13</v>
      </c>
      <c r="H201" s="40"/>
      <c r="I201" s="81">
        <f>G201*F201</f>
        <v>104</v>
      </c>
      <c r="J201" s="124">
        <f>I238*5%</f>
        <v>1451.68</v>
      </c>
      <c r="K201" s="35"/>
    </row>
    <row r="202" spans="1:11" s="36" customFormat="1" ht="12.75">
      <c r="A202" s="104"/>
      <c r="B202" s="116"/>
      <c r="C202" s="37" t="s">
        <v>10</v>
      </c>
      <c r="D202" s="31" t="s">
        <v>1</v>
      </c>
      <c r="E202" s="38">
        <v>17</v>
      </c>
      <c r="F202" s="12">
        <v>28</v>
      </c>
      <c r="G202" s="39">
        <v>13</v>
      </c>
      <c r="H202" s="40"/>
      <c r="I202" s="81">
        <f>G202*F202</f>
        <v>364</v>
      </c>
      <c r="J202" s="125"/>
      <c r="K202" s="35"/>
    </row>
    <row r="203" spans="1:11" s="36" customFormat="1" ht="12.75">
      <c r="A203" s="104"/>
      <c r="B203" s="116"/>
      <c r="C203" s="37" t="s">
        <v>10</v>
      </c>
      <c r="D203" s="41" t="s">
        <v>2</v>
      </c>
      <c r="E203" s="38">
        <v>1</v>
      </c>
      <c r="F203" s="12">
        <v>2</v>
      </c>
      <c r="G203" s="39">
        <v>13</v>
      </c>
      <c r="H203" s="39"/>
      <c r="I203" s="81">
        <f>G203*F203</f>
        <v>26</v>
      </c>
      <c r="J203" s="125"/>
      <c r="K203" s="35"/>
    </row>
    <row r="204" spans="1:10" s="36" customFormat="1" ht="13.5" thickBot="1">
      <c r="A204" s="104"/>
      <c r="B204" s="116"/>
      <c r="C204" s="37" t="s">
        <v>10</v>
      </c>
      <c r="D204" s="42" t="s">
        <v>3</v>
      </c>
      <c r="E204" s="43">
        <v>77</v>
      </c>
      <c r="F204" s="14">
        <v>140</v>
      </c>
      <c r="G204" s="44">
        <v>13</v>
      </c>
      <c r="H204" s="44"/>
      <c r="I204" s="85">
        <f>G204*F204</f>
        <v>1820</v>
      </c>
      <c r="J204" s="125"/>
    </row>
    <row r="205" spans="1:10" s="36" customFormat="1" ht="13.5" thickBot="1">
      <c r="A205" s="104"/>
      <c r="B205" s="117"/>
      <c r="C205" s="111" t="s">
        <v>5</v>
      </c>
      <c r="D205" s="112"/>
      <c r="E205" s="17">
        <f>SUM(E201:E204)</f>
        <v>100</v>
      </c>
      <c r="F205" s="17">
        <f>SUM(F201:F204)</f>
        <v>178</v>
      </c>
      <c r="G205" s="17"/>
      <c r="H205" s="17"/>
      <c r="I205" s="74">
        <f>SUM(I201:I204)</f>
        <v>2314</v>
      </c>
      <c r="J205" s="125"/>
    </row>
    <row r="206" spans="1:11" s="36" customFormat="1" ht="12.75">
      <c r="A206" s="104"/>
      <c r="B206" s="116" t="s">
        <v>84</v>
      </c>
      <c r="C206" s="37" t="s">
        <v>10</v>
      </c>
      <c r="D206" s="31" t="s">
        <v>24</v>
      </c>
      <c r="E206" s="38">
        <v>1</v>
      </c>
      <c r="F206" s="12">
        <v>2</v>
      </c>
      <c r="G206" s="39">
        <v>13</v>
      </c>
      <c r="H206" s="40"/>
      <c r="I206" s="81">
        <f>G206*F206</f>
        <v>26</v>
      </c>
      <c r="J206" s="125"/>
      <c r="K206" s="35"/>
    </row>
    <row r="207" spans="1:11" s="36" customFormat="1" ht="12.75">
      <c r="A207" s="104"/>
      <c r="B207" s="116"/>
      <c r="C207" s="37" t="s">
        <v>10</v>
      </c>
      <c r="D207" s="31" t="s">
        <v>1</v>
      </c>
      <c r="E207" s="38">
        <v>3</v>
      </c>
      <c r="F207" s="12">
        <v>5</v>
      </c>
      <c r="G207" s="39">
        <v>13</v>
      </c>
      <c r="H207" s="40"/>
      <c r="I207" s="81">
        <f>G207*F207</f>
        <v>65</v>
      </c>
      <c r="J207" s="125"/>
      <c r="K207" s="35"/>
    </row>
    <row r="208" spans="1:11" s="36" customFormat="1" ht="12.75">
      <c r="A208" s="104"/>
      <c r="B208" s="116"/>
      <c r="C208" s="37" t="s">
        <v>10</v>
      </c>
      <c r="D208" s="42" t="s">
        <v>3</v>
      </c>
      <c r="E208" s="38">
        <v>14</v>
      </c>
      <c r="F208" s="12">
        <v>25</v>
      </c>
      <c r="G208" s="39">
        <v>13</v>
      </c>
      <c r="H208" s="39"/>
      <c r="I208" s="81">
        <f>G208*F208</f>
        <v>325</v>
      </c>
      <c r="J208" s="125"/>
      <c r="K208" s="35"/>
    </row>
    <row r="209" spans="1:11" s="36" customFormat="1" ht="13.5" thickBot="1">
      <c r="A209" s="104"/>
      <c r="B209" s="116"/>
      <c r="C209" s="37" t="s">
        <v>33</v>
      </c>
      <c r="D209" s="42" t="s">
        <v>3</v>
      </c>
      <c r="E209" s="43">
        <v>1</v>
      </c>
      <c r="F209" s="14">
        <v>2</v>
      </c>
      <c r="G209" s="15">
        <v>13</v>
      </c>
      <c r="H209" s="44"/>
      <c r="I209" s="85">
        <f>G209*F209</f>
        <v>26</v>
      </c>
      <c r="J209" s="125"/>
      <c r="K209" s="35"/>
    </row>
    <row r="210" spans="1:10" s="36" customFormat="1" ht="13.5" thickBot="1">
      <c r="A210" s="104"/>
      <c r="B210" s="116"/>
      <c r="C210" s="111" t="s">
        <v>5</v>
      </c>
      <c r="D210" s="112"/>
      <c r="E210" s="17">
        <f>SUM(E206:E209)</f>
        <v>19</v>
      </c>
      <c r="F210" s="17">
        <f>SUM(F206:F209)</f>
        <v>34</v>
      </c>
      <c r="G210" s="17"/>
      <c r="H210" s="17"/>
      <c r="I210" s="74">
        <f>SUM(I206:I209)</f>
        <v>442</v>
      </c>
      <c r="J210" s="125"/>
    </row>
    <row r="211" spans="1:11" s="36" customFormat="1" ht="12.75">
      <c r="A211" s="104"/>
      <c r="B211" s="127" t="s">
        <v>93</v>
      </c>
      <c r="C211" s="62" t="s">
        <v>10</v>
      </c>
      <c r="D211" s="31" t="s">
        <v>1</v>
      </c>
      <c r="E211" s="38">
        <v>3</v>
      </c>
      <c r="F211" s="12">
        <v>5</v>
      </c>
      <c r="G211" s="39">
        <v>13</v>
      </c>
      <c r="H211" s="40"/>
      <c r="I211" s="81">
        <f>G211*F211</f>
        <v>65</v>
      </c>
      <c r="J211" s="125"/>
      <c r="K211" s="35"/>
    </row>
    <row r="212" spans="1:11" s="36" customFormat="1" ht="12.75">
      <c r="A212" s="104"/>
      <c r="B212" s="128"/>
      <c r="C212" s="62" t="s">
        <v>10</v>
      </c>
      <c r="D212" s="41" t="s">
        <v>2</v>
      </c>
      <c r="E212" s="38">
        <v>14</v>
      </c>
      <c r="F212" s="12">
        <v>23</v>
      </c>
      <c r="G212" s="39">
        <v>13</v>
      </c>
      <c r="H212" s="39"/>
      <c r="I212" s="81">
        <f>G212*F212</f>
        <v>299</v>
      </c>
      <c r="J212" s="125"/>
      <c r="K212" s="35"/>
    </row>
    <row r="213" spans="1:11" s="36" customFormat="1" ht="12.75">
      <c r="A213" s="104"/>
      <c r="B213" s="128"/>
      <c r="C213" s="62" t="s">
        <v>10</v>
      </c>
      <c r="D213" s="42" t="s">
        <v>3</v>
      </c>
      <c r="E213" s="43">
        <v>33</v>
      </c>
      <c r="F213" s="14">
        <v>60</v>
      </c>
      <c r="G213" s="15">
        <v>13</v>
      </c>
      <c r="H213" s="44"/>
      <c r="I213" s="85">
        <f>G213*F213</f>
        <v>780</v>
      </c>
      <c r="J213" s="125"/>
      <c r="K213" s="35"/>
    </row>
    <row r="214" spans="1:11" s="36" customFormat="1" ht="12.75">
      <c r="A214" s="104"/>
      <c r="B214" s="128"/>
      <c r="C214" s="60" t="s">
        <v>94</v>
      </c>
      <c r="D214" s="41" t="s">
        <v>2</v>
      </c>
      <c r="E214" s="38">
        <v>1</v>
      </c>
      <c r="F214" s="12">
        <v>2</v>
      </c>
      <c r="G214" s="39">
        <v>13</v>
      </c>
      <c r="H214" s="39"/>
      <c r="I214" s="81">
        <f>G214*F214</f>
        <v>26</v>
      </c>
      <c r="J214" s="125"/>
      <c r="K214" s="35"/>
    </row>
    <row r="215" spans="1:11" s="36" customFormat="1" ht="13.5" thickBot="1">
      <c r="A215" s="104"/>
      <c r="B215" s="128"/>
      <c r="C215" s="62" t="s">
        <v>94</v>
      </c>
      <c r="D215" s="42" t="s">
        <v>3</v>
      </c>
      <c r="E215" s="43">
        <v>14</v>
      </c>
      <c r="F215" s="14">
        <v>25</v>
      </c>
      <c r="G215" s="15">
        <v>13</v>
      </c>
      <c r="H215" s="44"/>
      <c r="I215" s="85">
        <f>G215*F215</f>
        <v>325</v>
      </c>
      <c r="J215" s="125"/>
      <c r="K215" s="35"/>
    </row>
    <row r="216" spans="1:10" s="36" customFormat="1" ht="13.5" thickBot="1">
      <c r="A216" s="104"/>
      <c r="B216" s="129"/>
      <c r="C216" s="113" t="s">
        <v>5</v>
      </c>
      <c r="D216" s="112"/>
      <c r="E216" s="17">
        <f>SUM(E211:E215)</f>
        <v>65</v>
      </c>
      <c r="F216" s="51">
        <f>SUM(F211:F215)</f>
        <v>115</v>
      </c>
      <c r="G216" s="17"/>
      <c r="H216" s="17"/>
      <c r="I216" s="74">
        <f>SUM(I211:I215)</f>
        <v>1495</v>
      </c>
      <c r="J216" s="125"/>
    </row>
    <row r="217" spans="1:11" s="36" customFormat="1" ht="12.75">
      <c r="A217" s="104"/>
      <c r="B217" s="106" t="s">
        <v>85</v>
      </c>
      <c r="C217" s="37" t="s">
        <v>10</v>
      </c>
      <c r="D217" s="31" t="s">
        <v>1</v>
      </c>
      <c r="E217" s="38">
        <v>8</v>
      </c>
      <c r="F217" s="12">
        <v>13</v>
      </c>
      <c r="G217" s="39">
        <v>13</v>
      </c>
      <c r="H217" s="40"/>
      <c r="I217" s="81">
        <f>G217*F217</f>
        <v>169</v>
      </c>
      <c r="J217" s="125"/>
      <c r="K217" s="35"/>
    </row>
    <row r="218" spans="1:11" s="36" customFormat="1" ht="12.75">
      <c r="A218" s="104"/>
      <c r="B218" s="106"/>
      <c r="C218" s="37" t="s">
        <v>10</v>
      </c>
      <c r="D218" s="41" t="s">
        <v>2</v>
      </c>
      <c r="E218" s="38">
        <v>1</v>
      </c>
      <c r="F218" s="12">
        <v>2</v>
      </c>
      <c r="G218" s="39">
        <v>13</v>
      </c>
      <c r="H218" s="39"/>
      <c r="I218" s="81">
        <f>G218*F218</f>
        <v>26</v>
      </c>
      <c r="J218" s="125"/>
      <c r="K218" s="35"/>
    </row>
    <row r="219" spans="1:11" s="36" customFormat="1" ht="13.5" thickBot="1">
      <c r="A219" s="104"/>
      <c r="B219" s="106"/>
      <c r="C219" s="37" t="s">
        <v>10</v>
      </c>
      <c r="D219" s="42" t="s">
        <v>3</v>
      </c>
      <c r="E219" s="43">
        <v>17</v>
      </c>
      <c r="F219" s="14">
        <v>31</v>
      </c>
      <c r="G219" s="44">
        <v>13</v>
      </c>
      <c r="H219" s="44"/>
      <c r="I219" s="85">
        <f>G219*F219</f>
        <v>403</v>
      </c>
      <c r="J219" s="125"/>
      <c r="K219" s="35"/>
    </row>
    <row r="220" spans="1:10" s="36" customFormat="1" ht="13.5" thickBot="1">
      <c r="A220" s="104"/>
      <c r="B220" s="107"/>
      <c r="C220" s="111" t="s">
        <v>5</v>
      </c>
      <c r="D220" s="112"/>
      <c r="E220" s="17">
        <f>SUM(E217:E219)</f>
        <v>26</v>
      </c>
      <c r="F220" s="17">
        <f>SUM(F217:F219)</f>
        <v>46</v>
      </c>
      <c r="G220" s="17"/>
      <c r="H220" s="17"/>
      <c r="I220" s="74">
        <f>SUM(I217:I219)</f>
        <v>598</v>
      </c>
      <c r="J220" s="125"/>
    </row>
    <row r="221" spans="1:11" s="36" customFormat="1" ht="12.75">
      <c r="A221" s="104"/>
      <c r="B221" s="114" t="s">
        <v>86</v>
      </c>
      <c r="C221" s="37" t="s">
        <v>10</v>
      </c>
      <c r="D221" s="31" t="s">
        <v>24</v>
      </c>
      <c r="E221" s="38">
        <v>35</v>
      </c>
      <c r="F221" s="12">
        <v>58</v>
      </c>
      <c r="G221" s="39">
        <v>13</v>
      </c>
      <c r="H221" s="40"/>
      <c r="I221" s="81">
        <f>G221*F221</f>
        <v>754</v>
      </c>
      <c r="J221" s="125"/>
      <c r="K221" s="35"/>
    </row>
    <row r="222" spans="1:11" s="36" customFormat="1" ht="12.75">
      <c r="A222" s="104"/>
      <c r="B222" s="106"/>
      <c r="C222" s="37" t="s">
        <v>10</v>
      </c>
      <c r="D222" s="31" t="s">
        <v>1</v>
      </c>
      <c r="E222" s="38">
        <v>2</v>
      </c>
      <c r="F222" s="12">
        <v>3</v>
      </c>
      <c r="G222" s="39">
        <v>13</v>
      </c>
      <c r="H222" s="40"/>
      <c r="I222" s="81">
        <f>G222*F222</f>
        <v>39</v>
      </c>
      <c r="J222" s="125"/>
      <c r="K222" s="35"/>
    </row>
    <row r="223" spans="1:11" s="36" customFormat="1" ht="12.75">
      <c r="A223" s="104"/>
      <c r="B223" s="106"/>
      <c r="C223" s="37" t="s">
        <v>10</v>
      </c>
      <c r="D223" s="41" t="s">
        <v>2</v>
      </c>
      <c r="E223" s="38">
        <v>3</v>
      </c>
      <c r="F223" s="12">
        <v>5</v>
      </c>
      <c r="G223" s="39">
        <v>13</v>
      </c>
      <c r="H223" s="39"/>
      <c r="I223" s="81">
        <f>G223*F223</f>
        <v>65</v>
      </c>
      <c r="J223" s="125"/>
      <c r="K223" s="35"/>
    </row>
    <row r="224" spans="1:11" s="36" customFormat="1" ht="13.5" thickBot="1">
      <c r="A224" s="104"/>
      <c r="B224" s="106"/>
      <c r="C224" s="37" t="s">
        <v>10</v>
      </c>
      <c r="D224" s="42" t="s">
        <v>3</v>
      </c>
      <c r="E224" s="43">
        <v>126</v>
      </c>
      <c r="F224" s="14">
        <v>229</v>
      </c>
      <c r="G224" s="44">
        <v>13</v>
      </c>
      <c r="H224" s="44"/>
      <c r="I224" s="85">
        <f>G224*F224</f>
        <v>2977</v>
      </c>
      <c r="J224" s="125"/>
      <c r="K224" s="35"/>
    </row>
    <row r="225" spans="1:10" s="36" customFormat="1" ht="13.5" thickBot="1">
      <c r="A225" s="104"/>
      <c r="B225" s="106"/>
      <c r="C225" s="111" t="s">
        <v>5</v>
      </c>
      <c r="D225" s="113"/>
      <c r="E225" s="82">
        <f>SUM(E221:E224)</f>
        <v>166</v>
      </c>
      <c r="F225" s="17">
        <f>SUM(F221:F224)</f>
        <v>295</v>
      </c>
      <c r="G225" s="17"/>
      <c r="H225" s="17"/>
      <c r="I225" s="74">
        <f>SUM(I221:I224)</f>
        <v>3835</v>
      </c>
      <c r="J225" s="125"/>
    </row>
    <row r="226" spans="1:10" s="36" customFormat="1" ht="12.75">
      <c r="A226" s="104"/>
      <c r="B226" s="114" t="s">
        <v>87</v>
      </c>
      <c r="C226" s="70" t="s">
        <v>9</v>
      </c>
      <c r="D226" s="54" t="s">
        <v>4</v>
      </c>
      <c r="E226" s="25">
        <v>17</v>
      </c>
      <c r="F226" s="52"/>
      <c r="G226" s="39"/>
      <c r="H226" s="13">
        <v>22.8</v>
      </c>
      <c r="I226" s="81">
        <f>E226*H226</f>
        <v>387.6</v>
      </c>
      <c r="J226" s="125"/>
    </row>
    <row r="227" spans="1:11" s="36" customFormat="1" ht="12.75">
      <c r="A227" s="104"/>
      <c r="B227" s="106"/>
      <c r="C227" s="37" t="s">
        <v>9</v>
      </c>
      <c r="D227" s="31" t="s">
        <v>1</v>
      </c>
      <c r="E227" s="38">
        <v>110</v>
      </c>
      <c r="F227" s="12">
        <v>183</v>
      </c>
      <c r="G227" s="39">
        <v>14</v>
      </c>
      <c r="H227" s="40"/>
      <c r="I227" s="81">
        <f>G227*F227</f>
        <v>2562</v>
      </c>
      <c r="J227" s="125"/>
      <c r="K227" s="35"/>
    </row>
    <row r="228" spans="1:11" s="36" customFormat="1" ht="12.75">
      <c r="A228" s="104"/>
      <c r="B228" s="106"/>
      <c r="C228" s="37" t="s">
        <v>9</v>
      </c>
      <c r="D228" s="41" t="s">
        <v>2</v>
      </c>
      <c r="E228" s="38">
        <v>42</v>
      </c>
      <c r="F228" s="12">
        <v>70</v>
      </c>
      <c r="G228" s="39">
        <v>14</v>
      </c>
      <c r="H228" s="39"/>
      <c r="I228" s="81">
        <f>G228*F228</f>
        <v>980</v>
      </c>
      <c r="J228" s="125"/>
      <c r="K228" s="35"/>
    </row>
    <row r="229" spans="1:11" s="36" customFormat="1" ht="13.5" thickBot="1">
      <c r="A229" s="104"/>
      <c r="B229" s="106"/>
      <c r="C229" s="37" t="s">
        <v>9</v>
      </c>
      <c r="D229" s="42" t="s">
        <v>3</v>
      </c>
      <c r="E229" s="43">
        <v>544</v>
      </c>
      <c r="F229" s="14">
        <v>989</v>
      </c>
      <c r="G229" s="44">
        <v>14</v>
      </c>
      <c r="H229" s="44"/>
      <c r="I229" s="85">
        <f>G229*F229</f>
        <v>13846</v>
      </c>
      <c r="J229" s="125"/>
      <c r="K229" s="35"/>
    </row>
    <row r="230" spans="1:10" s="36" customFormat="1" ht="13.5" thickBot="1">
      <c r="A230" s="104"/>
      <c r="B230" s="107"/>
      <c r="C230" s="111" t="s">
        <v>5</v>
      </c>
      <c r="D230" s="112"/>
      <c r="E230" s="17">
        <f>SUM(E226:E229)</f>
        <v>713</v>
      </c>
      <c r="F230" s="17">
        <f>SUM(F226:F229)</f>
        <v>1242</v>
      </c>
      <c r="G230" s="17"/>
      <c r="H230" s="17"/>
      <c r="I230" s="74">
        <f>SUM(I226:I229)</f>
        <v>17775.6</v>
      </c>
      <c r="J230" s="125"/>
    </row>
    <row r="231" spans="1:11" s="36" customFormat="1" ht="13.5" thickBot="1">
      <c r="A231" s="104"/>
      <c r="B231" s="106" t="s">
        <v>88</v>
      </c>
      <c r="C231" s="37" t="s">
        <v>9</v>
      </c>
      <c r="D231" s="42" t="s">
        <v>3</v>
      </c>
      <c r="E231" s="38">
        <v>24</v>
      </c>
      <c r="F231" s="12">
        <v>44</v>
      </c>
      <c r="G231" s="39">
        <v>13</v>
      </c>
      <c r="H231" s="39"/>
      <c r="I231" s="81">
        <f>G231*F231</f>
        <v>572</v>
      </c>
      <c r="J231" s="125"/>
      <c r="K231" s="35"/>
    </row>
    <row r="232" spans="1:10" s="36" customFormat="1" ht="13.5" thickBot="1">
      <c r="A232" s="104"/>
      <c r="B232" s="107"/>
      <c r="C232" s="111" t="s">
        <v>5</v>
      </c>
      <c r="D232" s="112"/>
      <c r="E232" s="17">
        <f>SUM(E231:E231)</f>
        <v>24</v>
      </c>
      <c r="F232" s="17">
        <f>SUM(F231:F231)</f>
        <v>44</v>
      </c>
      <c r="G232" s="17"/>
      <c r="H232" s="17"/>
      <c r="I232" s="66">
        <f>F232*13</f>
        <v>572</v>
      </c>
      <c r="J232" s="125"/>
    </row>
    <row r="233" spans="1:11" s="36" customFormat="1" ht="12.75">
      <c r="A233" s="104"/>
      <c r="B233" s="106" t="s">
        <v>89</v>
      </c>
      <c r="C233" s="22" t="s">
        <v>95</v>
      </c>
      <c r="D233" s="31" t="s">
        <v>1</v>
      </c>
      <c r="E233" s="38">
        <v>6</v>
      </c>
      <c r="F233" s="12">
        <v>10</v>
      </c>
      <c r="G233" s="39">
        <v>13</v>
      </c>
      <c r="H233" s="40"/>
      <c r="I233" s="81">
        <f>G233*F233</f>
        <v>130</v>
      </c>
      <c r="J233" s="125"/>
      <c r="K233" s="35"/>
    </row>
    <row r="234" spans="1:11" s="36" customFormat="1" ht="13.5" thickBot="1">
      <c r="A234" s="104"/>
      <c r="B234" s="106"/>
      <c r="C234" s="22" t="s">
        <v>95</v>
      </c>
      <c r="D234" s="42" t="s">
        <v>3</v>
      </c>
      <c r="E234" s="38">
        <v>74</v>
      </c>
      <c r="F234" s="12">
        <v>135</v>
      </c>
      <c r="G234" s="39">
        <v>13</v>
      </c>
      <c r="H234" s="39"/>
      <c r="I234" s="81">
        <f>G234*F234</f>
        <v>1755</v>
      </c>
      <c r="J234" s="125"/>
      <c r="K234" s="35"/>
    </row>
    <row r="235" spans="1:10" s="36" customFormat="1" ht="13.5" thickBot="1">
      <c r="A235" s="104"/>
      <c r="B235" s="107"/>
      <c r="C235" s="111" t="s">
        <v>5</v>
      </c>
      <c r="D235" s="112"/>
      <c r="E235" s="17">
        <f>SUM(E233:E234)</f>
        <v>80</v>
      </c>
      <c r="F235" s="17">
        <f>SUM(F233:F234)</f>
        <v>145</v>
      </c>
      <c r="G235" s="17"/>
      <c r="H235" s="17"/>
      <c r="I235" s="66">
        <f>F235*13</f>
        <v>1885</v>
      </c>
      <c r="J235" s="125"/>
    </row>
    <row r="236" spans="1:11" s="36" customFormat="1" ht="13.5" thickBot="1">
      <c r="A236" s="104"/>
      <c r="B236" s="106" t="s">
        <v>90</v>
      </c>
      <c r="C236" s="37" t="s">
        <v>91</v>
      </c>
      <c r="D236" s="42" t="s">
        <v>3</v>
      </c>
      <c r="E236" s="38">
        <v>5</v>
      </c>
      <c r="F236" s="12">
        <v>9</v>
      </c>
      <c r="G236" s="39">
        <v>13</v>
      </c>
      <c r="H236" s="39"/>
      <c r="I236" s="81">
        <f>G236*F236</f>
        <v>117</v>
      </c>
      <c r="J236" s="125"/>
      <c r="K236" s="35"/>
    </row>
    <row r="237" spans="1:10" s="36" customFormat="1" ht="13.5" thickBot="1">
      <c r="A237" s="104"/>
      <c r="B237" s="107"/>
      <c r="C237" s="111" t="s">
        <v>5</v>
      </c>
      <c r="D237" s="112"/>
      <c r="E237" s="17">
        <f>SUM(E236:E236)</f>
        <v>5</v>
      </c>
      <c r="F237" s="17">
        <f>SUM(F236:F236)</f>
        <v>9</v>
      </c>
      <c r="G237" s="17"/>
      <c r="H237" s="17"/>
      <c r="I237" s="66">
        <f>F237*13</f>
        <v>117</v>
      </c>
      <c r="J237" s="125"/>
    </row>
    <row r="238" spans="1:11" s="36" customFormat="1" ht="13.5" thickBot="1">
      <c r="A238" s="105"/>
      <c r="B238" s="118" t="s">
        <v>92</v>
      </c>
      <c r="C238" s="119"/>
      <c r="D238" s="120"/>
      <c r="E238" s="67">
        <f>E237+E235+E232+E230+E225+E220+E216+E210+E205</f>
        <v>1198</v>
      </c>
      <c r="F238" s="67">
        <f>F237+F235+F232+F230+F225+F220+F216+F210+F205</f>
        <v>2108</v>
      </c>
      <c r="G238" s="67"/>
      <c r="H238" s="67"/>
      <c r="I238" s="68">
        <f>I237+I235+I232+I230+I225+I220+I216+I210+I205</f>
        <v>29033.6</v>
      </c>
      <c r="J238" s="126"/>
      <c r="K238" s="35"/>
    </row>
    <row r="239" s="36" customFormat="1" ht="12.75"/>
    <row r="240" spans="5:11" s="36" customFormat="1" ht="15.75">
      <c r="E240" s="83"/>
      <c r="F240" s="83"/>
      <c r="G240" s="83"/>
      <c r="H240" s="83"/>
      <c r="I240" s="90"/>
      <c r="J240" s="90"/>
      <c r="K240" s="83"/>
    </row>
    <row r="241" spans="5:9" s="36" customFormat="1" ht="15">
      <c r="E241" s="91"/>
      <c r="F241" s="91"/>
      <c r="G241" s="91"/>
      <c r="I241" s="90"/>
    </row>
    <row r="242" spans="5:9" s="36" customFormat="1" ht="15.75">
      <c r="E242" s="83"/>
      <c r="F242" s="92"/>
      <c r="G242" s="92"/>
      <c r="I242" s="90"/>
    </row>
    <row r="243" spans="5:9" ht="14.25">
      <c r="E243" s="93"/>
      <c r="I243" s="7"/>
    </row>
    <row r="244" spans="7:9" ht="12.75">
      <c r="G244" s="94"/>
      <c r="I244" s="7"/>
    </row>
    <row r="246" ht="14.25">
      <c r="I246" s="7"/>
    </row>
  </sheetData>
  <sheetProtection/>
  <mergeCells count="133">
    <mergeCell ref="B238:D238"/>
    <mergeCell ref="J201:J238"/>
    <mergeCell ref="C205:D205"/>
    <mergeCell ref="B206:B210"/>
    <mergeCell ref="C210:D210"/>
    <mergeCell ref="B211:B216"/>
    <mergeCell ref="C216:D216"/>
    <mergeCell ref="C225:D225"/>
    <mergeCell ref="B198:B199"/>
    <mergeCell ref="C199:D199"/>
    <mergeCell ref="B200:D200"/>
    <mergeCell ref="C235:D235"/>
    <mergeCell ref="B236:B237"/>
    <mergeCell ref="C237:D237"/>
    <mergeCell ref="A201:A238"/>
    <mergeCell ref="B201:B205"/>
    <mergeCell ref="B226:B230"/>
    <mergeCell ref="C230:D230"/>
    <mergeCell ref="B231:B232"/>
    <mergeCell ref="C232:D232"/>
    <mergeCell ref="B233:B235"/>
    <mergeCell ref="B217:B220"/>
    <mergeCell ref="C220:D220"/>
    <mergeCell ref="B221:B225"/>
    <mergeCell ref="B189:B193"/>
    <mergeCell ref="C193:D193"/>
    <mergeCell ref="B194:B195"/>
    <mergeCell ref="C195:D195"/>
    <mergeCell ref="B196:B197"/>
    <mergeCell ref="C197:D197"/>
    <mergeCell ref="C172:D172"/>
    <mergeCell ref="B173:D173"/>
    <mergeCell ref="A174:A200"/>
    <mergeCell ref="B174:B178"/>
    <mergeCell ref="J174:J200"/>
    <mergeCell ref="C178:D178"/>
    <mergeCell ref="B179:B183"/>
    <mergeCell ref="C183:D183"/>
    <mergeCell ref="B184:B188"/>
    <mergeCell ref="C188:D188"/>
    <mergeCell ref="J141:J173"/>
    <mergeCell ref="C145:D145"/>
    <mergeCell ref="B146:B150"/>
    <mergeCell ref="C150:D150"/>
    <mergeCell ref="B151:B155"/>
    <mergeCell ref="C155:D155"/>
    <mergeCell ref="B156:B160"/>
    <mergeCell ref="C160:D160"/>
    <mergeCell ref="B161:B165"/>
    <mergeCell ref="C165:D165"/>
    <mergeCell ref="B132:B136"/>
    <mergeCell ref="C136:D136"/>
    <mergeCell ref="B137:B139"/>
    <mergeCell ref="C139:D139"/>
    <mergeCell ref="B140:D140"/>
    <mergeCell ref="A141:A173"/>
    <mergeCell ref="B141:B145"/>
    <mergeCell ref="B166:B169"/>
    <mergeCell ref="C169:D169"/>
    <mergeCell ref="B170:B172"/>
    <mergeCell ref="A112:A140"/>
    <mergeCell ref="B112:B117"/>
    <mergeCell ref="J112:J140"/>
    <mergeCell ref="C117:D117"/>
    <mergeCell ref="B118:B122"/>
    <mergeCell ref="C122:D122"/>
    <mergeCell ref="B123:B127"/>
    <mergeCell ref="C127:D127"/>
    <mergeCell ref="B128:B131"/>
    <mergeCell ref="C131:D131"/>
    <mergeCell ref="C102:D102"/>
    <mergeCell ref="B103:B107"/>
    <mergeCell ref="C107:D107"/>
    <mergeCell ref="B108:B110"/>
    <mergeCell ref="C110:D110"/>
    <mergeCell ref="B111:D111"/>
    <mergeCell ref="B82:D82"/>
    <mergeCell ref="A83:A111"/>
    <mergeCell ref="B83:B87"/>
    <mergeCell ref="J83:J111"/>
    <mergeCell ref="C87:D87"/>
    <mergeCell ref="B88:B92"/>
    <mergeCell ref="C92:D92"/>
    <mergeCell ref="B93:B97"/>
    <mergeCell ref="C97:D97"/>
    <mergeCell ref="B98:B102"/>
    <mergeCell ref="A62:A82"/>
    <mergeCell ref="B62:B66"/>
    <mergeCell ref="J62:J82"/>
    <mergeCell ref="C66:D66"/>
    <mergeCell ref="B67:B71"/>
    <mergeCell ref="C71:D71"/>
    <mergeCell ref="B72:B76"/>
    <mergeCell ref="C76:D76"/>
    <mergeCell ref="B77:B81"/>
    <mergeCell ref="C81:D81"/>
    <mergeCell ref="J31:J61"/>
    <mergeCell ref="C38:D38"/>
    <mergeCell ref="B39:B43"/>
    <mergeCell ref="C43:D43"/>
    <mergeCell ref="B44:B50"/>
    <mergeCell ref="C50:D50"/>
    <mergeCell ref="B51:B55"/>
    <mergeCell ref="C55:D55"/>
    <mergeCell ref="B56:B60"/>
    <mergeCell ref="C60:D60"/>
    <mergeCell ref="C24:D24"/>
    <mergeCell ref="B25:B29"/>
    <mergeCell ref="C29:D29"/>
    <mergeCell ref="B30:D30"/>
    <mergeCell ref="A31:A61"/>
    <mergeCell ref="B31:B38"/>
    <mergeCell ref="B61:D61"/>
    <mergeCell ref="J3:J5"/>
    <mergeCell ref="A7:A30"/>
    <mergeCell ref="B7:B11"/>
    <mergeCell ref="J7:J30"/>
    <mergeCell ref="C11:D11"/>
    <mergeCell ref="B12:B17"/>
    <mergeCell ref="C17:D17"/>
    <mergeCell ref="B18:B19"/>
    <mergeCell ref="C19:D19"/>
    <mergeCell ref="B20:B24"/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22" right="0.17" top="0.17" bottom="0.1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2019-12-06T14:13:08Z</cp:lastPrinted>
  <dcterms:created xsi:type="dcterms:W3CDTF">2012-08-03T18:21:49Z</dcterms:created>
  <dcterms:modified xsi:type="dcterms:W3CDTF">2019-12-10T12:50:34Z</dcterms:modified>
  <cp:category/>
  <cp:version/>
  <cp:contentType/>
  <cp:contentStatus/>
</cp:coreProperties>
</file>