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добив,подвоз -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<sst xmlns="http://schemas.openxmlformats.org/spreadsheetml/2006/main" count="68" uniqueCount="29">
  <si>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</si>
  <si>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</si>
  <si>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</si>
  <si>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</si>
  <si>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</si>
  <si>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</si>
  <si>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</si>
  <si>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</si>
  <si>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чдб</t>
  </si>
  <si>
    <t>Гаранция за участие лв.</t>
  </si>
  <si>
    <t>срлп</t>
  </si>
  <si>
    <t>ОБЕКТ</t>
  </si>
  <si>
    <t>Прогнозно количество, за добив на дървесина пл.куб.м</t>
  </si>
  <si>
    <t>Прогнозно количество, за добив на дървесина пр.куб.м</t>
  </si>
  <si>
    <t>Стойност на услугата  сеч и извоз,   лв.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</si>
  <si>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</si>
  <si>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</si>
  <si>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Пределна цена за сеч и извоз до вр. склад, лв./пл.м3 без ДДС</t>
  </si>
  <si>
    <t>Пределна цена за сеч и извоз до вр. склад, лв./пр.м3 без ДДС</t>
  </si>
  <si>
    <t>Пределна цена за подвоз, товарене и претоварване, лв./м3 без ДДС</t>
  </si>
  <si>
    <t>42-а</t>
  </si>
  <si>
    <t>Обект № 19-10</t>
  </si>
  <si>
    <t>108-д</t>
  </si>
  <si>
    <t>142-б</t>
  </si>
  <si>
    <t>96-д</t>
  </si>
  <si>
    <t>Обект № 19-11</t>
  </si>
  <si>
    <t>ОБЩО ЗА ОБЕКТ № 19-11</t>
  </si>
  <si>
    <t>ОБЩО ЗА ОБЕКТ № 19-10</t>
  </si>
  <si>
    <t xml:space="preserve">ПРИЛОЖЕНИЕ №1  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</si>
</sst>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(&quot;$&quot;* #,##0.00_);_(&quot;$&quot;* \(#,##0.0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2" fontId="2" fillId="0" borderId="13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6" xfId="0" applyNumberFormat="1" applyFont="1" applyFill="1" applyBorder="1" applyAlignment="1" applyProtection="1">
      <alignment horizontal="right" vertical="top"/>
      <protection/>
    </xf>
    <xf numFmtId="1" fontId="0" fillId="34" borderId="16" xfId="0" applyNumberFormat="1" applyFont="1" applyFill="1" applyBorder="1" applyAlignment="1" applyProtection="1">
      <alignment horizontal="right" vertical="top"/>
      <protection/>
    </xf>
    <xf numFmtId="2" fontId="0" fillId="34" borderId="16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17" xfId="0" applyNumberFormat="1" applyFont="1" applyFill="1" applyBorder="1" applyAlignment="1" applyProtection="1">
      <alignment horizontal="right" vertical="top"/>
      <protection/>
    </xf>
    <xf numFmtId="1" fontId="0" fillId="34" borderId="17" xfId="0" applyNumberFormat="1" applyFont="1" applyFill="1" applyBorder="1" applyAlignment="1" applyProtection="1">
      <alignment horizontal="right" vertical="top"/>
      <protection/>
    </xf>
    <xf numFmtId="2" fontId="0" fillId="34" borderId="15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NumberFormat="1" applyFont="1" applyFill="1" applyBorder="1" applyAlignment="1" applyProtection="1">
      <alignment horizontal="right" vertical="top"/>
      <protection/>
    </xf>
    <xf numFmtId="1" fontId="0" fillId="34" borderId="18" xfId="0" applyNumberFormat="1" applyFont="1" applyFill="1" applyBorder="1" applyAlignment="1" applyProtection="1">
      <alignment horizontal="right" vertical="top"/>
      <protection/>
    </xf>
    <xf numFmtId="2" fontId="0" fillId="34" borderId="18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 applyProtection="1">
      <alignment horizontal="right" vertical="top"/>
      <protection/>
    </xf>
    <xf numFmtId="1" fontId="0" fillId="34" borderId="15" xfId="0" applyNumberFormat="1" applyFont="1" applyFill="1" applyBorder="1" applyAlignment="1" applyProtection="1">
      <alignment horizontal="right" vertical="top"/>
      <protection/>
    </xf>
    <xf numFmtId="2" fontId="0" fillId="34" borderId="19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2" fontId="0" fillId="34" borderId="21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33" borderId="24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2" fontId="0" fillId="34" borderId="30" xfId="0" applyNumberFormat="1" applyFont="1" applyFill="1" applyBorder="1" applyAlignment="1">
      <alignment horizontal="right"/>
    </xf>
    <xf numFmtId="2" fontId="0" fillId="34" borderId="21" xfId="0" applyNumberFormat="1" applyFill="1" applyBorder="1" applyAlignment="1">
      <alignment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0" fontId="0" fillId="15" borderId="19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0" borderId="0" xfId="0" applyAlignment="1">
      <alignment horizontal="right"/>
    </xf>
    <xf numFmtId="2" fontId="0" fillId="34" borderId="19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2" fillId="33" borderId="2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34" borderId="33" xfId="0" applyNumberFormat="1" applyFont="1" applyFill="1" applyBorder="1" applyAlignment="1" applyProtection="1">
      <alignment horizontal="center" vertical="distributed"/>
      <protection/>
    </xf>
    <xf numFmtId="0" fontId="0" fillId="34" borderId="34" xfId="0" applyNumberFormat="1" applyFont="1" applyFill="1" applyBorder="1" applyAlignment="1" applyProtection="1">
      <alignment horizontal="center" vertical="distributed"/>
      <protection/>
    </xf>
    <xf numFmtId="0" fontId="0" fillId="34" borderId="35" xfId="0" applyNumberFormat="1" applyFont="1" applyFill="1" applyBorder="1" applyAlignment="1" applyProtection="1">
      <alignment horizontal="center" vertical="distributed"/>
      <protection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33" borderId="4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2" max="2" width="8.8515625" style="0" customWidth="1"/>
    <col min="3" max="3" width="9.28125" style="0" customWidth="1"/>
    <col min="4" max="4" width="25.57421875" style="0" customWidth="1"/>
    <col min="5" max="5" width="10.421875" style="0" customWidth="1"/>
    <col min="6" max="6" width="10.28125" style="0" customWidth="1"/>
    <col min="7" max="7" width="7.140625" style="0" customWidth="1"/>
    <col min="8" max="8" width="8.8515625" style="0" customWidth="1"/>
    <col min="9" max="9" width="9.00390625" style="0" customWidth="1"/>
    <col min="10" max="10" width="9.140625" style="0" customWidth="1"/>
    <col min="11" max="11" width="10.00390625" style="0" customWidth="1"/>
    <col min="12" max="12" width="10.421875" style="0" customWidth="1"/>
    <col min="13" max="13" width="8.57421875" style="0" customWidth="1"/>
    <col min="14" max="14" width="8.421875" style="0" customWidth="1"/>
    <col min="15" max="15" width="12.8515625" style="0" customWidth="1"/>
  </cols>
  <sheetData>
    <row r="1" spans="1:13" ht="15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2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7.25" customHeight="1">
      <c r="A3" s="112" t="s">
        <v>11</v>
      </c>
      <c r="B3" s="115" t="s">
        <v>6</v>
      </c>
      <c r="C3" s="115" t="s">
        <v>7</v>
      </c>
      <c r="D3" s="115" t="s">
        <v>0</v>
      </c>
      <c r="E3" s="97" t="s">
        <v>12</v>
      </c>
      <c r="F3" s="97" t="s">
        <v>13</v>
      </c>
      <c r="G3" s="97" t="s">
        <v>17</v>
      </c>
      <c r="H3" s="97" t="s">
        <v>18</v>
      </c>
      <c r="I3" s="97" t="s">
        <v>14</v>
      </c>
      <c r="J3" s="97" t="s">
        <v>19</v>
      </c>
      <c r="K3" s="97" t="s">
        <v>15</v>
      </c>
      <c r="L3" s="100" t="s">
        <v>16</v>
      </c>
      <c r="M3" s="103" t="s">
        <v>9</v>
      </c>
    </row>
    <row r="4" spans="1:13" ht="17.25" customHeight="1">
      <c r="A4" s="113"/>
      <c r="B4" s="116"/>
      <c r="C4" s="116"/>
      <c r="D4" s="116"/>
      <c r="E4" s="98"/>
      <c r="F4" s="98"/>
      <c r="G4" s="98"/>
      <c r="H4" s="98"/>
      <c r="I4" s="98"/>
      <c r="J4" s="98"/>
      <c r="K4" s="98"/>
      <c r="L4" s="101"/>
      <c r="M4" s="104"/>
    </row>
    <row r="5" spans="1:13" ht="75.75" customHeight="1" thickBot="1">
      <c r="A5" s="114"/>
      <c r="B5" s="117"/>
      <c r="C5" s="117"/>
      <c r="D5" s="117"/>
      <c r="E5" s="99"/>
      <c r="F5" s="99"/>
      <c r="G5" s="99"/>
      <c r="H5" s="99"/>
      <c r="I5" s="99"/>
      <c r="J5" s="99"/>
      <c r="K5" s="99"/>
      <c r="L5" s="102"/>
      <c r="M5" s="104"/>
    </row>
    <row r="6" spans="1:13" ht="13.5" thickBot="1">
      <c r="A6" s="1">
        <v>1</v>
      </c>
      <c r="B6" s="20">
        <v>2</v>
      </c>
      <c r="C6" s="1">
        <v>3</v>
      </c>
      <c r="D6" s="2">
        <v>4</v>
      </c>
      <c r="E6" s="3">
        <v>5</v>
      </c>
      <c r="F6" s="3">
        <v>6</v>
      </c>
      <c r="G6" s="3">
        <v>7</v>
      </c>
      <c r="H6" s="3">
        <v>8</v>
      </c>
      <c r="I6" s="9">
        <v>9</v>
      </c>
      <c r="J6" s="9">
        <v>10</v>
      </c>
      <c r="K6" s="9">
        <v>11</v>
      </c>
      <c r="L6" s="22">
        <v>12</v>
      </c>
      <c r="M6" s="21">
        <v>13</v>
      </c>
    </row>
    <row r="7" spans="1:15" ht="12.75">
      <c r="A7" s="81" t="s">
        <v>21</v>
      </c>
      <c r="B7" s="105" t="s">
        <v>20</v>
      </c>
      <c r="C7" s="57" t="s">
        <v>8</v>
      </c>
      <c r="D7" s="25" t="s">
        <v>1</v>
      </c>
      <c r="E7" s="26">
        <v>545</v>
      </c>
      <c r="F7" s="27">
        <v>908</v>
      </c>
      <c r="G7" s="43"/>
      <c r="H7" s="28">
        <v>13</v>
      </c>
      <c r="I7" s="28">
        <f>F7*H7</f>
        <v>11804</v>
      </c>
      <c r="J7" s="28">
        <v>10</v>
      </c>
      <c r="K7" s="28">
        <f>F7*J7</f>
        <v>9080</v>
      </c>
      <c r="L7" s="47">
        <f>I7+K7</f>
        <v>20884</v>
      </c>
      <c r="M7" s="108">
        <f>L11*5%</f>
        <v>2558.75</v>
      </c>
      <c r="N7" s="14"/>
      <c r="O7" s="78"/>
    </row>
    <row r="8" spans="1:15" ht="12.75">
      <c r="A8" s="82"/>
      <c r="B8" s="106"/>
      <c r="C8" s="57" t="s">
        <v>8</v>
      </c>
      <c r="D8" s="25" t="s">
        <v>2</v>
      </c>
      <c r="E8" s="26">
        <v>37</v>
      </c>
      <c r="F8" s="27">
        <v>62</v>
      </c>
      <c r="G8" s="44"/>
      <c r="H8" s="28">
        <v>13</v>
      </c>
      <c r="I8" s="28">
        <f>F8*H8</f>
        <v>806</v>
      </c>
      <c r="J8" s="28">
        <v>10</v>
      </c>
      <c r="K8" s="28">
        <f>F8*J8</f>
        <v>620</v>
      </c>
      <c r="L8" s="47">
        <f>I8+K8</f>
        <v>1426</v>
      </c>
      <c r="M8" s="108"/>
      <c r="N8" s="14"/>
      <c r="O8" s="78"/>
    </row>
    <row r="9" spans="1:15" ht="13.5" thickBot="1">
      <c r="A9" s="82"/>
      <c r="B9" s="106"/>
      <c r="C9" s="57" t="s">
        <v>8</v>
      </c>
      <c r="D9" s="34" t="s">
        <v>3</v>
      </c>
      <c r="E9" s="35">
        <v>690</v>
      </c>
      <c r="F9" s="36">
        <v>1255</v>
      </c>
      <c r="G9" s="45"/>
      <c r="H9" s="28">
        <v>13</v>
      </c>
      <c r="I9" s="28">
        <f>F9*H9</f>
        <v>16315</v>
      </c>
      <c r="J9" s="28">
        <v>10</v>
      </c>
      <c r="K9" s="28">
        <f>F9*J9</f>
        <v>12550</v>
      </c>
      <c r="L9" s="47">
        <f>I9+K9</f>
        <v>28865</v>
      </c>
      <c r="M9" s="108"/>
      <c r="N9" s="14"/>
      <c r="O9" s="78"/>
    </row>
    <row r="10" spans="1:15" ht="13.5" thickBot="1">
      <c r="A10" s="82"/>
      <c r="B10" s="107"/>
      <c r="C10" s="90" t="s">
        <v>5</v>
      </c>
      <c r="D10" s="91"/>
      <c r="E10" s="7">
        <f>SUM(E7:E9)</f>
        <v>1272</v>
      </c>
      <c r="F10" s="13">
        <f>SUM(F7:F9)</f>
        <v>2225</v>
      </c>
      <c r="G10" s="5"/>
      <c r="H10" s="6"/>
      <c r="I10" s="71">
        <f>SUM(I7:I9)</f>
        <v>28925</v>
      </c>
      <c r="J10" s="6"/>
      <c r="K10" s="73">
        <f>SUM(K8:K9)</f>
        <v>13170</v>
      </c>
      <c r="L10" s="11">
        <f>SUM(L7:L9)</f>
        <v>51175</v>
      </c>
      <c r="M10" s="108"/>
      <c r="N10" s="14"/>
      <c r="O10" s="16"/>
    </row>
    <row r="11" spans="1:15" ht="13.5" thickBot="1">
      <c r="A11" s="83"/>
      <c r="B11" s="109" t="s">
        <v>27</v>
      </c>
      <c r="C11" s="110"/>
      <c r="D11" s="110"/>
      <c r="E11" s="49">
        <f>E10</f>
        <v>1272</v>
      </c>
      <c r="F11" s="49">
        <f aca="true" t="shared" si="0" ref="F11:K11">F10</f>
        <v>2225</v>
      </c>
      <c r="G11" s="49"/>
      <c r="H11" s="49"/>
      <c r="I11" s="76">
        <f t="shared" si="0"/>
        <v>28925</v>
      </c>
      <c r="J11" s="49"/>
      <c r="K11" s="76">
        <f t="shared" si="0"/>
        <v>13170</v>
      </c>
      <c r="L11" s="50">
        <f>L10</f>
        <v>51175</v>
      </c>
      <c r="M11" s="89"/>
      <c r="N11" s="14"/>
      <c r="O11" s="14"/>
    </row>
    <row r="12" spans="1:15" ht="12.75" customHeight="1">
      <c r="A12" s="81" t="s">
        <v>25</v>
      </c>
      <c r="B12" s="84" t="s">
        <v>22</v>
      </c>
      <c r="C12" s="55" t="s">
        <v>8</v>
      </c>
      <c r="D12" s="48" t="s">
        <v>4</v>
      </c>
      <c r="E12" s="65">
        <v>35</v>
      </c>
      <c r="F12" s="56"/>
      <c r="G12" s="68">
        <v>22.8</v>
      </c>
      <c r="H12" s="40"/>
      <c r="I12" s="40">
        <f>E12*G12</f>
        <v>798</v>
      </c>
      <c r="J12" s="40"/>
      <c r="K12" s="40"/>
      <c r="L12" s="62">
        <f>E12*G12</f>
        <v>798</v>
      </c>
      <c r="M12" s="87">
        <f>L33*5%</f>
        <v>1875.0700000000002</v>
      </c>
      <c r="N12" s="14"/>
      <c r="O12" s="14"/>
    </row>
    <row r="13" spans="1:15" ht="12.75">
      <c r="A13" s="82"/>
      <c r="B13" s="85"/>
      <c r="C13" s="57" t="s">
        <v>8</v>
      </c>
      <c r="D13" s="25" t="s">
        <v>1</v>
      </c>
      <c r="E13" s="33">
        <v>281</v>
      </c>
      <c r="F13" s="33">
        <v>468</v>
      </c>
      <c r="G13" s="69"/>
      <c r="H13" s="28">
        <v>13</v>
      </c>
      <c r="I13" s="32">
        <f>F13*H13</f>
        <v>6084</v>
      </c>
      <c r="J13" s="32">
        <v>10</v>
      </c>
      <c r="K13" s="32">
        <f>F13*J13</f>
        <v>4680</v>
      </c>
      <c r="L13" s="46">
        <f>I13+K13</f>
        <v>10764</v>
      </c>
      <c r="M13" s="88"/>
      <c r="N13" s="14"/>
      <c r="O13" s="78"/>
    </row>
    <row r="14" spans="1:15" ht="12.75">
      <c r="A14" s="82"/>
      <c r="B14" s="85"/>
      <c r="C14" s="57" t="s">
        <v>8</v>
      </c>
      <c r="D14" s="25" t="s">
        <v>2</v>
      </c>
      <c r="E14" s="33">
        <v>17</v>
      </c>
      <c r="F14" s="33">
        <v>28</v>
      </c>
      <c r="G14" s="69"/>
      <c r="H14" s="28">
        <v>13</v>
      </c>
      <c r="I14" s="32">
        <f aca="true" t="shared" si="1" ref="I14:I19">F14*H14</f>
        <v>364</v>
      </c>
      <c r="J14" s="32">
        <v>10</v>
      </c>
      <c r="K14" s="32">
        <f aca="true" t="shared" si="2" ref="K14:K19">F14*J14</f>
        <v>280</v>
      </c>
      <c r="L14" s="46">
        <f>I14+K14</f>
        <v>644</v>
      </c>
      <c r="M14" s="88"/>
      <c r="N14" s="14"/>
      <c r="O14" s="78"/>
    </row>
    <row r="15" spans="1:15" ht="12.75">
      <c r="A15" s="82"/>
      <c r="B15" s="85"/>
      <c r="C15" s="57" t="s">
        <v>8</v>
      </c>
      <c r="D15" s="33" t="s">
        <v>3</v>
      </c>
      <c r="E15" s="33">
        <v>368</v>
      </c>
      <c r="F15" s="33">
        <v>669</v>
      </c>
      <c r="G15" s="69"/>
      <c r="H15" s="28">
        <v>13</v>
      </c>
      <c r="I15" s="32">
        <f t="shared" si="1"/>
        <v>8697</v>
      </c>
      <c r="J15" s="32">
        <v>10</v>
      </c>
      <c r="K15" s="32">
        <f t="shared" si="2"/>
        <v>6690</v>
      </c>
      <c r="L15" s="46">
        <f>I15+K15</f>
        <v>15387</v>
      </c>
      <c r="M15" s="88"/>
      <c r="N15" s="14"/>
      <c r="O15" s="78"/>
    </row>
    <row r="16" spans="1:15" ht="12.75">
      <c r="A16" s="82"/>
      <c r="B16" s="85"/>
      <c r="C16" s="57" t="s">
        <v>10</v>
      </c>
      <c r="D16" s="24" t="s">
        <v>4</v>
      </c>
      <c r="E16" s="66">
        <v>1</v>
      </c>
      <c r="F16" s="33"/>
      <c r="G16" s="69">
        <v>22.8</v>
      </c>
      <c r="H16" s="28"/>
      <c r="I16" s="32">
        <f>E16*G16</f>
        <v>22.8</v>
      </c>
      <c r="J16" s="28"/>
      <c r="K16" s="32"/>
      <c r="L16" s="47">
        <f>E16*G16</f>
        <v>22.8</v>
      </c>
      <c r="M16" s="88"/>
      <c r="N16" s="14"/>
      <c r="O16" s="14"/>
    </row>
    <row r="17" spans="1:15" ht="12.75">
      <c r="A17" s="82"/>
      <c r="B17" s="85"/>
      <c r="C17" s="57" t="s">
        <v>10</v>
      </c>
      <c r="D17" s="25" t="s">
        <v>1</v>
      </c>
      <c r="E17" s="33">
        <v>20</v>
      </c>
      <c r="F17" s="33">
        <v>33</v>
      </c>
      <c r="G17" s="70"/>
      <c r="H17" s="28">
        <v>13</v>
      </c>
      <c r="I17" s="32">
        <f>F17*H17</f>
        <v>429</v>
      </c>
      <c r="J17" s="32">
        <v>10</v>
      </c>
      <c r="K17" s="32">
        <f t="shared" si="2"/>
        <v>330</v>
      </c>
      <c r="L17" s="46">
        <f>I17+K17</f>
        <v>759</v>
      </c>
      <c r="M17" s="88"/>
      <c r="N17" s="14"/>
      <c r="O17" s="78"/>
    </row>
    <row r="18" spans="1:15" ht="12.75">
      <c r="A18" s="82"/>
      <c r="B18" s="85"/>
      <c r="C18" s="57" t="s">
        <v>10</v>
      </c>
      <c r="D18" s="25" t="s">
        <v>2</v>
      </c>
      <c r="E18" s="33">
        <v>4</v>
      </c>
      <c r="F18" s="33">
        <v>7</v>
      </c>
      <c r="G18" s="51"/>
      <c r="H18" s="28">
        <v>13</v>
      </c>
      <c r="I18" s="32">
        <f t="shared" si="1"/>
        <v>91</v>
      </c>
      <c r="J18" s="32">
        <v>10</v>
      </c>
      <c r="K18" s="32">
        <f t="shared" si="2"/>
        <v>70</v>
      </c>
      <c r="L18" s="46">
        <f>I18+K18</f>
        <v>161</v>
      </c>
      <c r="M18" s="88"/>
      <c r="N18" s="14"/>
      <c r="O18" s="78"/>
    </row>
    <row r="19" spans="1:15" ht="13.5" thickBot="1">
      <c r="A19" s="82"/>
      <c r="B19" s="85"/>
      <c r="C19" s="58" t="s">
        <v>10</v>
      </c>
      <c r="D19" s="59" t="s">
        <v>3</v>
      </c>
      <c r="E19" s="60">
        <v>52</v>
      </c>
      <c r="F19" s="60">
        <v>95</v>
      </c>
      <c r="G19" s="61"/>
      <c r="H19" s="28">
        <v>13</v>
      </c>
      <c r="I19" s="32">
        <f t="shared" si="1"/>
        <v>1235</v>
      </c>
      <c r="J19" s="32">
        <v>10</v>
      </c>
      <c r="K19" s="32">
        <f t="shared" si="2"/>
        <v>950</v>
      </c>
      <c r="L19" s="46">
        <f>I19+K19</f>
        <v>2185</v>
      </c>
      <c r="M19" s="88"/>
      <c r="N19" s="14"/>
      <c r="O19" s="78"/>
    </row>
    <row r="20" spans="1:15" ht="13.5" thickBot="1">
      <c r="A20" s="82"/>
      <c r="B20" s="86"/>
      <c r="C20" s="90" t="s">
        <v>5</v>
      </c>
      <c r="D20" s="91"/>
      <c r="E20" s="52">
        <f>SUM(E12:E19)</f>
        <v>778</v>
      </c>
      <c r="F20" s="52">
        <f>SUM(F12:F19)</f>
        <v>1300</v>
      </c>
      <c r="G20" s="52"/>
      <c r="H20" s="53"/>
      <c r="I20" s="72">
        <f>SUM(I12:I19)</f>
        <v>17720.8</v>
      </c>
      <c r="J20" s="53"/>
      <c r="K20" s="72">
        <f>SUM(K13:K19)</f>
        <v>13000</v>
      </c>
      <c r="L20" s="54">
        <f>SUM(L12:L19)</f>
        <v>30720.8</v>
      </c>
      <c r="M20" s="88"/>
      <c r="N20" s="14"/>
      <c r="O20" s="16"/>
    </row>
    <row r="21" spans="1:15" ht="12.75">
      <c r="A21" s="82"/>
      <c r="B21" s="84" t="s">
        <v>23</v>
      </c>
      <c r="C21" s="55" t="s">
        <v>8</v>
      </c>
      <c r="D21" s="48" t="s">
        <v>4</v>
      </c>
      <c r="E21" s="65">
        <v>17</v>
      </c>
      <c r="F21" s="56"/>
      <c r="G21" s="68">
        <v>22.8</v>
      </c>
      <c r="H21" s="40"/>
      <c r="I21" s="40">
        <f>E21*G21</f>
        <v>387.6</v>
      </c>
      <c r="J21" s="40"/>
      <c r="K21" s="40"/>
      <c r="L21" s="62">
        <f>E21*G21</f>
        <v>387.6</v>
      </c>
      <c r="M21" s="88"/>
      <c r="N21" s="14"/>
      <c r="O21" s="17"/>
    </row>
    <row r="22" spans="1:15" ht="12.75">
      <c r="A22" s="82"/>
      <c r="B22" s="85"/>
      <c r="C22" s="57" t="s">
        <v>8</v>
      </c>
      <c r="D22" s="25" t="s">
        <v>1</v>
      </c>
      <c r="E22" s="33">
        <v>12</v>
      </c>
      <c r="F22" s="33">
        <v>20</v>
      </c>
      <c r="G22" s="69"/>
      <c r="H22" s="28">
        <v>13</v>
      </c>
      <c r="I22" s="32">
        <f>F22*H22</f>
        <v>260</v>
      </c>
      <c r="J22" s="32">
        <v>10</v>
      </c>
      <c r="K22" s="32">
        <f>F22*J22</f>
        <v>200</v>
      </c>
      <c r="L22" s="46">
        <f>I22+K22</f>
        <v>460</v>
      </c>
      <c r="M22" s="88"/>
      <c r="N22" s="14"/>
      <c r="O22" s="78"/>
    </row>
    <row r="23" spans="1:15" ht="12.75">
      <c r="A23" s="82"/>
      <c r="B23" s="85"/>
      <c r="C23" s="57" t="s">
        <v>8</v>
      </c>
      <c r="D23" s="25" t="s">
        <v>2</v>
      </c>
      <c r="E23" s="33">
        <v>2</v>
      </c>
      <c r="F23" s="33">
        <v>3</v>
      </c>
      <c r="G23" s="69"/>
      <c r="H23" s="28">
        <v>13</v>
      </c>
      <c r="I23" s="32">
        <f>F23*H23</f>
        <v>39</v>
      </c>
      <c r="J23" s="32">
        <v>10</v>
      </c>
      <c r="K23" s="32">
        <f>F23*J23</f>
        <v>30</v>
      </c>
      <c r="L23" s="46">
        <f>I23+K23</f>
        <v>69</v>
      </c>
      <c r="M23" s="88"/>
      <c r="N23" s="14"/>
      <c r="O23" s="78"/>
    </row>
    <row r="24" spans="1:15" ht="12.75">
      <c r="A24" s="82"/>
      <c r="B24" s="85"/>
      <c r="C24" s="57" t="s">
        <v>8</v>
      </c>
      <c r="D24" s="33" t="s">
        <v>3</v>
      </c>
      <c r="E24" s="33">
        <v>30</v>
      </c>
      <c r="F24" s="33">
        <v>55</v>
      </c>
      <c r="G24" s="69"/>
      <c r="H24" s="28">
        <v>13</v>
      </c>
      <c r="I24" s="32">
        <f>F24*H24</f>
        <v>715</v>
      </c>
      <c r="J24" s="32">
        <v>10</v>
      </c>
      <c r="K24" s="32">
        <f>F24*J24</f>
        <v>550</v>
      </c>
      <c r="L24" s="46">
        <f>I24+K24</f>
        <v>1265</v>
      </c>
      <c r="M24" s="88"/>
      <c r="N24" s="14"/>
      <c r="O24" s="78"/>
    </row>
    <row r="25" spans="1:15" ht="12.75">
      <c r="A25" s="82"/>
      <c r="B25" s="85"/>
      <c r="C25" s="57" t="s">
        <v>10</v>
      </c>
      <c r="D25" s="24" t="s">
        <v>4</v>
      </c>
      <c r="E25" s="66">
        <v>5</v>
      </c>
      <c r="F25" s="33"/>
      <c r="G25" s="69">
        <v>22.8</v>
      </c>
      <c r="H25" s="28"/>
      <c r="I25" s="32">
        <f>E25*G25</f>
        <v>114</v>
      </c>
      <c r="J25" s="28"/>
      <c r="K25" s="32"/>
      <c r="L25" s="47">
        <f>E25*G25</f>
        <v>114</v>
      </c>
      <c r="M25" s="88"/>
      <c r="N25" s="14"/>
      <c r="O25" s="14"/>
    </row>
    <row r="26" spans="1:15" ht="12.75">
      <c r="A26" s="82"/>
      <c r="B26" s="85"/>
      <c r="C26" s="57" t="s">
        <v>10</v>
      </c>
      <c r="D26" s="25" t="s">
        <v>1</v>
      </c>
      <c r="E26" s="33">
        <v>16</v>
      </c>
      <c r="F26" s="33">
        <v>27</v>
      </c>
      <c r="G26" s="70"/>
      <c r="H26" s="28">
        <v>13</v>
      </c>
      <c r="I26" s="32">
        <f>F26*H26</f>
        <v>351</v>
      </c>
      <c r="J26" s="32">
        <v>10</v>
      </c>
      <c r="K26" s="32">
        <f>F26*J26</f>
        <v>270</v>
      </c>
      <c r="L26" s="46">
        <f>I26+K26</f>
        <v>621</v>
      </c>
      <c r="M26" s="88"/>
      <c r="N26" s="14"/>
      <c r="O26" s="78"/>
    </row>
    <row r="27" spans="1:15" ht="12.75">
      <c r="A27" s="82"/>
      <c r="B27" s="85"/>
      <c r="C27" s="57" t="s">
        <v>10</v>
      </c>
      <c r="D27" s="25" t="s">
        <v>2</v>
      </c>
      <c r="E27" s="33">
        <v>4</v>
      </c>
      <c r="F27" s="33">
        <v>7</v>
      </c>
      <c r="G27" s="51"/>
      <c r="H27" s="28">
        <v>13</v>
      </c>
      <c r="I27" s="32">
        <f>F27*H27</f>
        <v>91</v>
      </c>
      <c r="J27" s="32">
        <v>10</v>
      </c>
      <c r="K27" s="32">
        <f>F27*J27</f>
        <v>70</v>
      </c>
      <c r="L27" s="46">
        <f>I27+K27</f>
        <v>161</v>
      </c>
      <c r="M27" s="88"/>
      <c r="N27" s="14"/>
      <c r="O27" s="78"/>
    </row>
    <row r="28" spans="1:15" ht="13.5" thickBot="1">
      <c r="A28" s="82"/>
      <c r="B28" s="85"/>
      <c r="C28" s="58" t="s">
        <v>10</v>
      </c>
      <c r="D28" s="59" t="s">
        <v>3</v>
      </c>
      <c r="E28" s="60">
        <v>81</v>
      </c>
      <c r="F28" s="60">
        <v>147</v>
      </c>
      <c r="G28" s="61"/>
      <c r="H28" s="28">
        <v>13</v>
      </c>
      <c r="I28" s="32">
        <f>F28*H28</f>
        <v>1911</v>
      </c>
      <c r="J28" s="32">
        <v>10</v>
      </c>
      <c r="K28" s="32">
        <f>F28*J28</f>
        <v>1470</v>
      </c>
      <c r="L28" s="46">
        <f>I28+K28</f>
        <v>3381</v>
      </c>
      <c r="M28" s="88"/>
      <c r="N28" s="14"/>
      <c r="O28" s="78"/>
    </row>
    <row r="29" spans="1:15" ht="13.5" thickBot="1">
      <c r="A29" s="82"/>
      <c r="B29" s="86"/>
      <c r="C29" s="90" t="s">
        <v>5</v>
      </c>
      <c r="D29" s="91"/>
      <c r="E29" s="52">
        <f>SUM(E21:E28)</f>
        <v>167</v>
      </c>
      <c r="F29" s="52">
        <f>SUM(F21:F28)</f>
        <v>259</v>
      </c>
      <c r="G29" s="52"/>
      <c r="H29" s="53"/>
      <c r="I29" s="72">
        <f>SUM(I21:I28)</f>
        <v>3868.6</v>
      </c>
      <c r="J29" s="53"/>
      <c r="K29" s="72">
        <f>SUM(K22:K28)</f>
        <v>2590</v>
      </c>
      <c r="L29" s="54">
        <f>SUM(L21:L28)</f>
        <v>6458.6</v>
      </c>
      <c r="M29" s="88"/>
      <c r="N29" s="14"/>
      <c r="O29" s="16"/>
    </row>
    <row r="30" spans="1:15" ht="12.75">
      <c r="A30" s="82"/>
      <c r="B30" s="92" t="s">
        <v>24</v>
      </c>
      <c r="C30" s="41" t="s">
        <v>8</v>
      </c>
      <c r="D30" s="42" t="s">
        <v>1</v>
      </c>
      <c r="E30" s="38">
        <v>2</v>
      </c>
      <c r="F30" s="39">
        <v>3</v>
      </c>
      <c r="G30" s="38"/>
      <c r="H30" s="32">
        <v>13</v>
      </c>
      <c r="I30" s="75">
        <f>F30*H30</f>
        <v>39</v>
      </c>
      <c r="J30" s="32">
        <v>10</v>
      </c>
      <c r="K30" s="75">
        <f>F30*J30</f>
        <v>30</v>
      </c>
      <c r="L30" s="63">
        <f>I30+K30</f>
        <v>69</v>
      </c>
      <c r="M30" s="88"/>
      <c r="N30" s="14"/>
      <c r="O30" s="78"/>
    </row>
    <row r="31" spans="1:15" ht="13.5" thickBot="1">
      <c r="A31" s="82"/>
      <c r="B31" s="93"/>
      <c r="C31" s="41" t="s">
        <v>8</v>
      </c>
      <c r="D31" s="29" t="s">
        <v>3</v>
      </c>
      <c r="E31" s="30">
        <v>6</v>
      </c>
      <c r="F31" s="31">
        <v>11</v>
      </c>
      <c r="G31" s="30"/>
      <c r="H31" s="37">
        <v>13</v>
      </c>
      <c r="I31" s="74">
        <f>F31*H31</f>
        <v>143</v>
      </c>
      <c r="J31" s="37">
        <v>10</v>
      </c>
      <c r="K31" s="74">
        <f>F31*J31</f>
        <v>110</v>
      </c>
      <c r="L31" s="63">
        <f>I31+K31</f>
        <v>253</v>
      </c>
      <c r="M31" s="88"/>
      <c r="N31" s="14"/>
      <c r="O31" s="78"/>
    </row>
    <row r="32" spans="1:15" ht="13.5" thickBot="1">
      <c r="A32" s="82"/>
      <c r="B32" s="94"/>
      <c r="C32" s="95" t="s">
        <v>5</v>
      </c>
      <c r="D32" s="96"/>
      <c r="E32" s="7">
        <f>SUM(E30:E31)</f>
        <v>8</v>
      </c>
      <c r="F32" s="13">
        <f>SUM(F30:F31)</f>
        <v>14</v>
      </c>
      <c r="G32" s="7"/>
      <c r="H32" s="7"/>
      <c r="I32" s="12">
        <f>SUM(I30:I31)</f>
        <v>182</v>
      </c>
      <c r="J32" s="10"/>
      <c r="K32" s="12">
        <f>SUM(K30:K31)</f>
        <v>140</v>
      </c>
      <c r="L32" s="64">
        <f>SUM(L30:L31)</f>
        <v>322</v>
      </c>
      <c r="M32" s="88"/>
      <c r="N32" s="14"/>
      <c r="O32" s="18"/>
    </row>
    <row r="33" spans="1:13" s="8" customFormat="1" ht="13.5" thickBot="1">
      <c r="A33" s="83"/>
      <c r="B33" s="79" t="s">
        <v>26</v>
      </c>
      <c r="C33" s="80"/>
      <c r="D33" s="80"/>
      <c r="E33" s="15">
        <f>E20+E29+E32</f>
        <v>953</v>
      </c>
      <c r="F33" s="15">
        <f aca="true" t="shared" si="3" ref="F33:L33">F20+F29+F32</f>
        <v>1573</v>
      </c>
      <c r="G33" s="15"/>
      <c r="H33" s="15"/>
      <c r="I33" s="15">
        <f t="shared" si="3"/>
        <v>21771.399999999998</v>
      </c>
      <c r="J33" s="15"/>
      <c r="K33" s="15">
        <f t="shared" si="3"/>
        <v>15730</v>
      </c>
      <c r="L33" s="15">
        <f t="shared" si="3"/>
        <v>37501.4</v>
      </c>
      <c r="M33" s="89"/>
    </row>
    <row r="35" spans="5:15" ht="15.75">
      <c r="E35" s="14"/>
      <c r="F35" s="14"/>
      <c r="G35" s="14"/>
      <c r="H35" s="14"/>
      <c r="I35" s="16"/>
      <c r="J35" s="14"/>
      <c r="K35" s="16"/>
      <c r="L35" s="14"/>
      <c r="M35" s="23"/>
      <c r="O35" s="17"/>
    </row>
    <row r="37" spans="4:17" ht="12.75">
      <c r="D37" s="67"/>
      <c r="E37" s="14"/>
      <c r="J37" s="77"/>
      <c r="Q37" s="19"/>
    </row>
  </sheetData>
  <sheetProtection/>
  <mergeCells count="28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M3:M5"/>
    <mergeCell ref="A7:A11"/>
    <mergeCell ref="B7:B10"/>
    <mergeCell ref="M7:M11"/>
    <mergeCell ref="C10:D10"/>
    <mergeCell ref="B11:D11"/>
    <mergeCell ref="K3:K5"/>
    <mergeCell ref="B33:D33"/>
    <mergeCell ref="A12:A33"/>
    <mergeCell ref="B12:B20"/>
    <mergeCell ref="M12:M33"/>
    <mergeCell ref="C20:D20"/>
    <mergeCell ref="B30:B32"/>
    <mergeCell ref="C32:D32"/>
    <mergeCell ref="C29:D29"/>
    <mergeCell ref="B21:B29"/>
  </mergeCells>
  <printOptions/>
  <pageMargins left="0.57" right="0.18" top="0.33" bottom="0.37" header="0.5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2019-02-05T08:07:17Z</cp:lastPrinted>
  <dcterms:created xsi:type="dcterms:W3CDTF">2012-08-03T18:21:49Z</dcterms:created>
  <dcterms:modified xsi:type="dcterms:W3CDTF">2019-02-12T08:38:16Z</dcterms:modified>
  <cp:category/>
  <cp:version/>
  <cp:contentType/>
  <cp:contentStatus/>
</cp:coreProperties>
</file>