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БИВ МЕСТНИ  2021 ново\"/>
    </mc:Choice>
  </mc:AlternateContent>
  <xr:revisionPtr revIDLastSave="0" documentId="13_ncr:1_{85A6EE5B-2413-450F-AD59-78455FB78A22}" xr6:coauthVersionLast="45" xr6:coauthVersionMax="45" xr10:uidLastSave="{00000000-0000-0000-0000-000000000000}"/>
  <bookViews>
    <workbookView xWindow="-120" yWindow="-120" windowWidth="20730" windowHeight="11160" tabRatio="702" xr2:uid="{00000000-000D-0000-FFFF-FFFF00000000}"/>
  </bookViews>
  <sheets>
    <sheet name="ОБЕКТИ 21-1  до 21-8" sheetId="1" r:id="rId1"/>
  </sheets>
  <definedNames>
    <definedName name="_xlnm._FilterDatabase" localSheetId="0" hidden="1">'ОБЕКТИ 21-1  до 21-8'!$A$3:$L$280</definedName>
  </definedNames>
  <calcPr calcId="181029"/>
</workbook>
</file>

<file path=xl/calcChain.xml><?xml version="1.0" encoding="utf-8"?>
<calcChain xmlns="http://schemas.openxmlformats.org/spreadsheetml/2006/main">
  <c r="F280" i="1" l="1"/>
  <c r="H280" i="1"/>
  <c r="J280" i="1"/>
  <c r="K280" i="1"/>
  <c r="E280" i="1"/>
  <c r="E216" i="1"/>
  <c r="E187" i="1"/>
  <c r="F145" i="1"/>
  <c r="H145" i="1"/>
  <c r="J145" i="1"/>
  <c r="K145" i="1"/>
  <c r="E145" i="1"/>
  <c r="F75" i="1"/>
  <c r="H75" i="1"/>
  <c r="J75" i="1"/>
  <c r="K75" i="1"/>
  <c r="E75" i="1"/>
  <c r="F43" i="1"/>
  <c r="H43" i="1"/>
  <c r="J43" i="1"/>
  <c r="K43" i="1"/>
  <c r="E43" i="1"/>
  <c r="F32" i="1"/>
  <c r="H32" i="1"/>
  <c r="E32" i="1"/>
  <c r="E31" i="1"/>
  <c r="F216" i="1" l="1"/>
  <c r="H216" i="1"/>
  <c r="J216" i="1"/>
  <c r="K216" i="1"/>
  <c r="K196" i="1"/>
  <c r="K197" i="1"/>
  <c r="K198" i="1"/>
  <c r="K199" i="1"/>
  <c r="K200" i="1"/>
  <c r="K195" i="1"/>
  <c r="H196" i="1"/>
  <c r="H197" i="1"/>
  <c r="H198" i="1"/>
  <c r="H199" i="1"/>
  <c r="H200" i="1"/>
  <c r="H195" i="1"/>
  <c r="F201" i="1"/>
  <c r="K201" i="1"/>
  <c r="E201" i="1"/>
  <c r="K50" i="1"/>
  <c r="K53" i="1"/>
  <c r="K54" i="1"/>
  <c r="H50" i="1"/>
  <c r="H51" i="1"/>
  <c r="K51" i="1" s="1"/>
  <c r="H52" i="1"/>
  <c r="K52" i="1" s="1"/>
  <c r="H53" i="1"/>
  <c r="H54" i="1"/>
  <c r="H55" i="1"/>
  <c r="K55" i="1" s="1"/>
  <c r="H49" i="1"/>
  <c r="K49" i="1" s="1"/>
  <c r="K56" i="1" s="1"/>
  <c r="F56" i="1"/>
  <c r="E56" i="1"/>
  <c r="H201" i="1" l="1"/>
  <c r="F279" i="1"/>
  <c r="E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F272" i="1"/>
  <c r="E272" i="1"/>
  <c r="J271" i="1"/>
  <c r="H271" i="1"/>
  <c r="J270" i="1"/>
  <c r="H270" i="1"/>
  <c r="J269" i="1"/>
  <c r="H269" i="1"/>
  <c r="J268" i="1"/>
  <c r="H268" i="1"/>
  <c r="H272" i="1" s="1"/>
  <c r="F267" i="1"/>
  <c r="E267" i="1"/>
  <c r="J266" i="1"/>
  <c r="K266" i="1" s="1"/>
  <c r="H266" i="1"/>
  <c r="J265" i="1"/>
  <c r="K265" i="1" s="1"/>
  <c r="H265" i="1"/>
  <c r="J264" i="1"/>
  <c r="K264" i="1" s="1"/>
  <c r="H264" i="1"/>
  <c r="J263" i="1"/>
  <c r="H263" i="1"/>
  <c r="H267" i="1" s="1"/>
  <c r="J262" i="1"/>
  <c r="F262" i="1"/>
  <c r="E262" i="1"/>
  <c r="J261" i="1"/>
  <c r="H261" i="1"/>
  <c r="J260" i="1"/>
  <c r="H260" i="1"/>
  <c r="F259" i="1"/>
  <c r="E259" i="1"/>
  <c r="J258" i="1"/>
  <c r="H258" i="1"/>
  <c r="J257" i="1"/>
  <c r="J259" i="1" s="1"/>
  <c r="H257" i="1"/>
  <c r="F256" i="1"/>
  <c r="E256" i="1"/>
  <c r="J255" i="1"/>
  <c r="H255" i="1"/>
  <c r="J254" i="1"/>
  <c r="H254" i="1"/>
  <c r="J253" i="1"/>
  <c r="H253" i="1"/>
  <c r="J252" i="1"/>
  <c r="H252" i="1"/>
  <c r="J251" i="1"/>
  <c r="H251" i="1"/>
  <c r="F250" i="1"/>
  <c r="E250" i="1"/>
  <c r="J249" i="1"/>
  <c r="H249" i="1"/>
  <c r="J248" i="1"/>
  <c r="H248" i="1"/>
  <c r="J247" i="1"/>
  <c r="H247" i="1"/>
  <c r="J246" i="1"/>
  <c r="K246" i="1" s="1"/>
  <c r="H246" i="1"/>
  <c r="F245" i="1"/>
  <c r="E245" i="1"/>
  <c r="J244" i="1"/>
  <c r="H244" i="1"/>
  <c r="J243" i="1"/>
  <c r="K243" i="1" s="1"/>
  <c r="H243" i="1"/>
  <c r="J242" i="1"/>
  <c r="H242" i="1"/>
  <c r="K242" i="1" s="1"/>
  <c r="J241" i="1"/>
  <c r="H241" i="1"/>
  <c r="F240" i="1"/>
  <c r="E240" i="1"/>
  <c r="J239" i="1"/>
  <c r="H239" i="1"/>
  <c r="J238" i="1"/>
  <c r="H238" i="1"/>
  <c r="J237" i="1"/>
  <c r="H237" i="1"/>
  <c r="J236" i="1"/>
  <c r="H236" i="1"/>
  <c r="H240" i="1" s="1"/>
  <c r="F235" i="1"/>
  <c r="E235" i="1"/>
  <c r="J234" i="1"/>
  <c r="H234" i="1"/>
  <c r="J233" i="1"/>
  <c r="H233" i="1"/>
  <c r="J232" i="1"/>
  <c r="H232" i="1"/>
  <c r="J231" i="1"/>
  <c r="H231" i="1"/>
  <c r="F230" i="1"/>
  <c r="E230" i="1"/>
  <c r="J229" i="1"/>
  <c r="H229" i="1"/>
  <c r="J228" i="1"/>
  <c r="K228" i="1" s="1"/>
  <c r="H228" i="1"/>
  <c r="J227" i="1"/>
  <c r="K227" i="1" s="1"/>
  <c r="H227" i="1"/>
  <c r="J226" i="1"/>
  <c r="H226" i="1"/>
  <c r="F225" i="1"/>
  <c r="E225" i="1"/>
  <c r="J224" i="1"/>
  <c r="K224" i="1" s="1"/>
  <c r="H224" i="1"/>
  <c r="J223" i="1"/>
  <c r="K223" i="1" s="1"/>
  <c r="H223" i="1"/>
  <c r="J222" i="1"/>
  <c r="K222" i="1" s="1"/>
  <c r="H222" i="1"/>
  <c r="J221" i="1"/>
  <c r="K221" i="1" s="1"/>
  <c r="H221" i="1"/>
  <c r="H225" i="1" s="1"/>
  <c r="F220" i="1"/>
  <c r="E220" i="1"/>
  <c r="H219" i="1"/>
  <c r="K219" i="1" s="1"/>
  <c r="H218" i="1"/>
  <c r="K218" i="1" s="1"/>
  <c r="H217" i="1"/>
  <c r="K217" i="1" s="1"/>
  <c r="F215" i="1"/>
  <c r="E215" i="1"/>
  <c r="J214" i="1"/>
  <c r="H214" i="1"/>
  <c r="J213" i="1"/>
  <c r="H213" i="1"/>
  <c r="J212" i="1"/>
  <c r="H212" i="1"/>
  <c r="F211" i="1"/>
  <c r="E211" i="1"/>
  <c r="J210" i="1"/>
  <c r="H210" i="1"/>
  <c r="J209" i="1"/>
  <c r="K209" i="1" s="1"/>
  <c r="H209" i="1"/>
  <c r="J208" i="1"/>
  <c r="K208" i="1" s="1"/>
  <c r="H208" i="1"/>
  <c r="J207" i="1"/>
  <c r="H207" i="1"/>
  <c r="F206" i="1"/>
  <c r="E206" i="1"/>
  <c r="J205" i="1"/>
  <c r="K205" i="1" s="1"/>
  <c r="H205" i="1"/>
  <c r="J204" i="1"/>
  <c r="K204" i="1" s="1"/>
  <c r="H204" i="1"/>
  <c r="J203" i="1"/>
  <c r="K203" i="1" s="1"/>
  <c r="H203" i="1"/>
  <c r="J202" i="1"/>
  <c r="K202" i="1" s="1"/>
  <c r="H202" i="1"/>
  <c r="F194" i="1"/>
  <c r="E194" i="1"/>
  <c r="H193" i="1"/>
  <c r="K193" i="1" s="1"/>
  <c r="H192" i="1"/>
  <c r="K192" i="1" s="1"/>
  <c r="H191" i="1"/>
  <c r="K191" i="1" s="1"/>
  <c r="H190" i="1"/>
  <c r="K190" i="1" s="1"/>
  <c r="H189" i="1"/>
  <c r="K189" i="1" s="1"/>
  <c r="H188" i="1"/>
  <c r="F186" i="1"/>
  <c r="E186" i="1"/>
  <c r="J185" i="1"/>
  <c r="H185" i="1"/>
  <c r="J184" i="1"/>
  <c r="H184" i="1"/>
  <c r="J183" i="1"/>
  <c r="H183" i="1"/>
  <c r="J182" i="1"/>
  <c r="H182" i="1"/>
  <c r="H186" i="1" s="1"/>
  <c r="F181" i="1"/>
  <c r="E181" i="1"/>
  <c r="J180" i="1"/>
  <c r="H180" i="1"/>
  <c r="K180" i="1" s="1"/>
  <c r="J179" i="1"/>
  <c r="J181" i="1" s="1"/>
  <c r="H179" i="1"/>
  <c r="F178" i="1"/>
  <c r="E178" i="1"/>
  <c r="J177" i="1"/>
  <c r="H177" i="1"/>
  <c r="J176" i="1"/>
  <c r="H176" i="1"/>
  <c r="J175" i="1"/>
  <c r="H175" i="1"/>
  <c r="J174" i="1"/>
  <c r="H174" i="1"/>
  <c r="H178" i="1" s="1"/>
  <c r="F173" i="1"/>
  <c r="E173" i="1"/>
  <c r="J172" i="1"/>
  <c r="H172" i="1"/>
  <c r="J171" i="1"/>
  <c r="H171" i="1"/>
  <c r="J170" i="1"/>
  <c r="H170" i="1"/>
  <c r="J169" i="1"/>
  <c r="H169" i="1"/>
  <c r="F168" i="1"/>
  <c r="E168" i="1"/>
  <c r="J167" i="1"/>
  <c r="H167" i="1"/>
  <c r="J166" i="1"/>
  <c r="H166" i="1"/>
  <c r="J165" i="1"/>
  <c r="H165" i="1"/>
  <c r="J164" i="1"/>
  <c r="H164" i="1"/>
  <c r="H168" i="1" s="1"/>
  <c r="F163" i="1"/>
  <c r="E163" i="1"/>
  <c r="K162" i="1"/>
  <c r="J162" i="1"/>
  <c r="H162" i="1"/>
  <c r="J161" i="1"/>
  <c r="H161" i="1"/>
  <c r="J160" i="1"/>
  <c r="H160" i="1"/>
  <c r="J159" i="1"/>
  <c r="H159" i="1"/>
  <c r="H163" i="1" s="1"/>
  <c r="F158" i="1"/>
  <c r="E158" i="1"/>
  <c r="J157" i="1"/>
  <c r="H157" i="1"/>
  <c r="J156" i="1"/>
  <c r="H156" i="1"/>
  <c r="J155" i="1"/>
  <c r="H155" i="1"/>
  <c r="H158" i="1" s="1"/>
  <c r="F154" i="1"/>
  <c r="E154" i="1"/>
  <c r="J153" i="1"/>
  <c r="H153" i="1"/>
  <c r="J152" i="1"/>
  <c r="H152" i="1"/>
  <c r="J151" i="1"/>
  <c r="H151" i="1"/>
  <c r="F150" i="1"/>
  <c r="E150" i="1"/>
  <c r="H149" i="1"/>
  <c r="K149" i="1" s="1"/>
  <c r="H148" i="1"/>
  <c r="K148" i="1" s="1"/>
  <c r="H147" i="1"/>
  <c r="K147" i="1" s="1"/>
  <c r="H146" i="1"/>
  <c r="K146" i="1" s="1"/>
  <c r="J144" i="1"/>
  <c r="F144" i="1"/>
  <c r="E144" i="1"/>
  <c r="J143" i="1"/>
  <c r="H143" i="1"/>
  <c r="J142" i="1"/>
  <c r="H142" i="1"/>
  <c r="H144" i="1" s="1"/>
  <c r="F141" i="1"/>
  <c r="E141" i="1"/>
  <c r="J140" i="1"/>
  <c r="H140" i="1"/>
  <c r="K140" i="1" s="1"/>
  <c r="J139" i="1"/>
  <c r="J141" i="1" s="1"/>
  <c r="H139" i="1"/>
  <c r="F138" i="1"/>
  <c r="E138" i="1"/>
  <c r="J137" i="1"/>
  <c r="H137" i="1"/>
  <c r="J136" i="1"/>
  <c r="H136" i="1"/>
  <c r="J135" i="1"/>
  <c r="H135" i="1"/>
  <c r="J134" i="1"/>
  <c r="H134" i="1"/>
  <c r="H138" i="1" s="1"/>
  <c r="F133" i="1"/>
  <c r="E133" i="1"/>
  <c r="J132" i="1"/>
  <c r="K132" i="1" s="1"/>
  <c r="H132" i="1"/>
  <c r="J131" i="1"/>
  <c r="K131" i="1" s="1"/>
  <c r="H131" i="1"/>
  <c r="J130" i="1"/>
  <c r="H130" i="1"/>
  <c r="J129" i="1"/>
  <c r="H129" i="1"/>
  <c r="H133" i="1" s="1"/>
  <c r="F128" i="1"/>
  <c r="E128" i="1"/>
  <c r="J127" i="1"/>
  <c r="H127" i="1"/>
  <c r="J126" i="1"/>
  <c r="H126" i="1"/>
  <c r="J125" i="1"/>
  <c r="H125" i="1"/>
  <c r="J124" i="1"/>
  <c r="H124" i="1"/>
  <c r="F123" i="1"/>
  <c r="E123" i="1"/>
  <c r="J122" i="1"/>
  <c r="H122" i="1"/>
  <c r="J121" i="1"/>
  <c r="H121" i="1"/>
  <c r="J120" i="1"/>
  <c r="H120" i="1"/>
  <c r="J119" i="1"/>
  <c r="H119" i="1"/>
  <c r="F118" i="1"/>
  <c r="E118" i="1"/>
  <c r="J117" i="1"/>
  <c r="H117" i="1"/>
  <c r="J116" i="1"/>
  <c r="H116" i="1"/>
  <c r="J115" i="1"/>
  <c r="H115" i="1"/>
  <c r="J114" i="1"/>
  <c r="H114" i="1"/>
  <c r="F113" i="1"/>
  <c r="E113" i="1"/>
  <c r="J112" i="1"/>
  <c r="H112" i="1"/>
  <c r="J111" i="1"/>
  <c r="H111" i="1"/>
  <c r="J110" i="1"/>
  <c r="K110" i="1" s="1"/>
  <c r="H110" i="1"/>
  <c r="J109" i="1"/>
  <c r="H109" i="1"/>
  <c r="F108" i="1"/>
  <c r="E108" i="1"/>
  <c r="J107" i="1"/>
  <c r="H107" i="1"/>
  <c r="J106" i="1"/>
  <c r="H106" i="1"/>
  <c r="J105" i="1"/>
  <c r="H105" i="1"/>
  <c r="J104" i="1"/>
  <c r="H104" i="1"/>
  <c r="H108" i="1" s="1"/>
  <c r="F103" i="1"/>
  <c r="E103" i="1"/>
  <c r="H102" i="1"/>
  <c r="K102" i="1" s="1"/>
  <c r="K101" i="1"/>
  <c r="H101" i="1"/>
  <c r="K100" i="1"/>
  <c r="H100" i="1"/>
  <c r="H103" i="1" s="1"/>
  <c r="F98" i="1"/>
  <c r="E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F89" i="1"/>
  <c r="E89" i="1"/>
  <c r="E99" i="1" s="1"/>
  <c r="J88" i="1"/>
  <c r="H88" i="1"/>
  <c r="J87" i="1"/>
  <c r="H87" i="1"/>
  <c r="J86" i="1"/>
  <c r="H86" i="1"/>
  <c r="J85" i="1"/>
  <c r="H85" i="1"/>
  <c r="F84" i="1"/>
  <c r="E84" i="1"/>
  <c r="H83" i="1"/>
  <c r="K83" i="1" s="1"/>
  <c r="H82" i="1"/>
  <c r="K82" i="1" s="1"/>
  <c r="H81" i="1"/>
  <c r="K81" i="1" s="1"/>
  <c r="H80" i="1"/>
  <c r="G79" i="1"/>
  <c r="F79" i="1"/>
  <c r="E79" i="1"/>
  <c r="H78" i="1"/>
  <c r="H77" i="1"/>
  <c r="K77" i="1" s="1"/>
  <c r="H76" i="1"/>
  <c r="K76" i="1" s="1"/>
  <c r="F74" i="1"/>
  <c r="E74" i="1"/>
  <c r="J73" i="1"/>
  <c r="K73" i="1" s="1"/>
  <c r="H73" i="1"/>
  <c r="J72" i="1"/>
  <c r="H72" i="1"/>
  <c r="H74" i="1" s="1"/>
  <c r="F71" i="1"/>
  <c r="E71" i="1"/>
  <c r="J70" i="1"/>
  <c r="K70" i="1" s="1"/>
  <c r="H70" i="1"/>
  <c r="J69" i="1"/>
  <c r="H69" i="1"/>
  <c r="J68" i="1"/>
  <c r="K68" i="1" s="1"/>
  <c r="H68" i="1"/>
  <c r="K67" i="1"/>
  <c r="J67" i="1"/>
  <c r="H67" i="1"/>
  <c r="F66" i="1"/>
  <c r="E66" i="1"/>
  <c r="J65" i="1"/>
  <c r="H65" i="1"/>
  <c r="J64" i="1"/>
  <c r="H64" i="1"/>
  <c r="J63" i="1"/>
  <c r="H63" i="1"/>
  <c r="J62" i="1"/>
  <c r="H62" i="1"/>
  <c r="H66" i="1" s="1"/>
  <c r="F61" i="1"/>
  <c r="E61" i="1"/>
  <c r="J60" i="1"/>
  <c r="H60" i="1"/>
  <c r="J59" i="1"/>
  <c r="H59" i="1"/>
  <c r="J58" i="1"/>
  <c r="H58" i="1"/>
  <c r="J57" i="1"/>
  <c r="H57" i="1"/>
  <c r="F48" i="1"/>
  <c r="E48" i="1"/>
  <c r="H47" i="1"/>
  <c r="K47" i="1" s="1"/>
  <c r="H46" i="1"/>
  <c r="H45" i="1"/>
  <c r="K45" i="1" s="1"/>
  <c r="H44" i="1"/>
  <c r="K44" i="1" s="1"/>
  <c r="F42" i="1"/>
  <c r="E42" i="1"/>
  <c r="J41" i="1"/>
  <c r="H41" i="1"/>
  <c r="J40" i="1"/>
  <c r="H40" i="1"/>
  <c r="J39" i="1"/>
  <c r="H39" i="1"/>
  <c r="J38" i="1"/>
  <c r="H38" i="1"/>
  <c r="F37" i="1"/>
  <c r="E37" i="1"/>
  <c r="H36" i="1"/>
  <c r="K36" i="1" s="1"/>
  <c r="H35" i="1"/>
  <c r="K35" i="1" s="1"/>
  <c r="H34" i="1"/>
  <c r="K34" i="1" s="1"/>
  <c r="H33" i="1"/>
  <c r="K33" i="1" s="1"/>
  <c r="F31" i="1"/>
  <c r="J30" i="1"/>
  <c r="H30" i="1"/>
  <c r="J29" i="1"/>
  <c r="H29" i="1"/>
  <c r="J28" i="1"/>
  <c r="H28" i="1"/>
  <c r="J27" i="1"/>
  <c r="H27" i="1"/>
  <c r="F26" i="1"/>
  <c r="E26" i="1"/>
  <c r="J25" i="1"/>
  <c r="H25" i="1"/>
  <c r="J24" i="1"/>
  <c r="H24" i="1"/>
  <c r="J23" i="1"/>
  <c r="H23" i="1"/>
  <c r="J22" i="1"/>
  <c r="H22" i="1"/>
  <c r="F21" i="1"/>
  <c r="E21" i="1"/>
  <c r="J20" i="1"/>
  <c r="H20" i="1"/>
  <c r="J19" i="1"/>
  <c r="H19" i="1"/>
  <c r="J18" i="1"/>
  <c r="H18" i="1"/>
  <c r="J17" i="1"/>
  <c r="H17" i="1"/>
  <c r="H21" i="1" s="1"/>
  <c r="F16" i="1"/>
  <c r="E16" i="1"/>
  <c r="J15" i="1"/>
  <c r="H15" i="1"/>
  <c r="J14" i="1"/>
  <c r="H14" i="1"/>
  <c r="J13" i="1"/>
  <c r="H13" i="1"/>
  <c r="J12" i="1"/>
  <c r="H12" i="1"/>
  <c r="F11" i="1"/>
  <c r="E11" i="1"/>
  <c r="H10" i="1"/>
  <c r="K10" i="1" s="1"/>
  <c r="H9" i="1"/>
  <c r="K9" i="1" s="1"/>
  <c r="H8" i="1"/>
  <c r="K8" i="1" s="1"/>
  <c r="H7" i="1"/>
  <c r="K7" i="1" s="1"/>
  <c r="J178" i="1" l="1"/>
  <c r="J98" i="1"/>
  <c r="J154" i="1"/>
  <c r="J158" i="1"/>
  <c r="K160" i="1"/>
  <c r="K87" i="1"/>
  <c r="J108" i="1"/>
  <c r="J128" i="1"/>
  <c r="K86" i="1"/>
  <c r="K88" i="1"/>
  <c r="K121" i="1"/>
  <c r="J113" i="1"/>
  <c r="J123" i="1"/>
  <c r="J89" i="1"/>
  <c r="K112" i="1"/>
  <c r="K120" i="1"/>
  <c r="K122" i="1"/>
  <c r="K15" i="1"/>
  <c r="K19" i="1"/>
  <c r="K39" i="1"/>
  <c r="K41" i="1"/>
  <c r="K58" i="1"/>
  <c r="K60" i="1"/>
  <c r="K111" i="1"/>
  <c r="K152" i="1"/>
  <c r="K161" i="1"/>
  <c r="K171" i="1"/>
  <c r="H206" i="1"/>
  <c r="K213" i="1"/>
  <c r="K232" i="1"/>
  <c r="K234" i="1"/>
  <c r="K244" i="1"/>
  <c r="K247" i="1"/>
  <c r="K249" i="1"/>
  <c r="K253" i="1"/>
  <c r="K255" i="1"/>
  <c r="K261" i="1"/>
  <c r="H26" i="1"/>
  <c r="H42" i="1"/>
  <c r="H61" i="1"/>
  <c r="J173" i="1"/>
  <c r="H181" i="1"/>
  <c r="H215" i="1"/>
  <c r="H235" i="1"/>
  <c r="H250" i="1"/>
  <c r="H262" i="1"/>
  <c r="H16" i="1"/>
  <c r="K12" i="1"/>
  <c r="K14" i="1"/>
  <c r="K18" i="1"/>
  <c r="K20" i="1"/>
  <c r="K40" i="1"/>
  <c r="K59" i="1"/>
  <c r="K69" i="1"/>
  <c r="K71" i="1" s="1"/>
  <c r="H113" i="1"/>
  <c r="K130" i="1"/>
  <c r="K133" i="1" s="1"/>
  <c r="K153" i="1"/>
  <c r="K170" i="1"/>
  <c r="K172" i="1"/>
  <c r="H211" i="1"/>
  <c r="K210" i="1"/>
  <c r="K214" i="1"/>
  <c r="H230" i="1"/>
  <c r="K229" i="1"/>
  <c r="K230" i="1" s="1"/>
  <c r="K233" i="1"/>
  <c r="K237" i="1"/>
  <c r="J245" i="1"/>
  <c r="K252" i="1"/>
  <c r="K254" i="1"/>
  <c r="K269" i="1"/>
  <c r="J26" i="1"/>
  <c r="J31" i="1"/>
  <c r="K13" i="1"/>
  <c r="J16" i="1"/>
  <c r="K24" i="1"/>
  <c r="K28" i="1"/>
  <c r="K30" i="1"/>
  <c r="H48" i="1"/>
  <c r="K62" i="1"/>
  <c r="K64" i="1"/>
  <c r="K91" i="1"/>
  <c r="K93" i="1"/>
  <c r="K95" i="1"/>
  <c r="K97" i="1"/>
  <c r="K104" i="1"/>
  <c r="K106" i="1"/>
  <c r="K109" i="1"/>
  <c r="K115" i="1"/>
  <c r="K117" i="1"/>
  <c r="K125" i="1"/>
  <c r="K127" i="1"/>
  <c r="K136" i="1"/>
  <c r="K142" i="1"/>
  <c r="K155" i="1"/>
  <c r="K157" i="1"/>
  <c r="K166" i="1"/>
  <c r="K174" i="1"/>
  <c r="K176" i="1"/>
  <c r="K179" i="1"/>
  <c r="K181" i="1" s="1"/>
  <c r="K184" i="1"/>
  <c r="J211" i="1"/>
  <c r="J230" i="1"/>
  <c r="K241" i="1"/>
  <c r="H256" i="1"/>
  <c r="K270" i="1"/>
  <c r="K274" i="1"/>
  <c r="K278" i="1"/>
  <c r="H71" i="1"/>
  <c r="J21" i="1"/>
  <c r="H31" i="1"/>
  <c r="J42" i="1"/>
  <c r="J61" i="1"/>
  <c r="H98" i="1"/>
  <c r="K103" i="1"/>
  <c r="H118" i="1"/>
  <c r="H128" i="1"/>
  <c r="J133" i="1"/>
  <c r="J163" i="1"/>
  <c r="H194" i="1"/>
  <c r="K207" i="1"/>
  <c r="K211" i="1" s="1"/>
  <c r="K226" i="1"/>
  <c r="J240" i="1"/>
  <c r="K248" i="1"/>
  <c r="K250" i="1" s="1"/>
  <c r="K260" i="1"/>
  <c r="K262" i="1" s="1"/>
  <c r="J267" i="1"/>
  <c r="H279" i="1"/>
  <c r="K220" i="1"/>
  <c r="K23" i="1"/>
  <c r="K25" i="1"/>
  <c r="K27" i="1"/>
  <c r="K29" i="1"/>
  <c r="K63" i="1"/>
  <c r="K65" i="1"/>
  <c r="J71" i="1"/>
  <c r="K90" i="1"/>
  <c r="K92" i="1"/>
  <c r="K94" i="1"/>
  <c r="K96" i="1"/>
  <c r="K105" i="1"/>
  <c r="K107" i="1"/>
  <c r="K116" i="1"/>
  <c r="K124" i="1"/>
  <c r="K126" i="1"/>
  <c r="K129" i="1"/>
  <c r="K135" i="1"/>
  <c r="K137" i="1"/>
  <c r="K143" i="1"/>
  <c r="K156" i="1"/>
  <c r="K159" i="1"/>
  <c r="K165" i="1"/>
  <c r="K167" i="1"/>
  <c r="K175" i="1"/>
  <c r="K177" i="1"/>
  <c r="K183" i="1"/>
  <c r="K185" i="1"/>
  <c r="K188" i="1"/>
  <c r="K194" i="1" s="1"/>
  <c r="J206" i="1"/>
  <c r="J225" i="1"/>
  <c r="H245" i="1"/>
  <c r="J250" i="1"/>
  <c r="K263" i="1"/>
  <c r="K267" i="1" s="1"/>
  <c r="K271" i="1"/>
  <c r="J279" i="1"/>
  <c r="K11" i="1"/>
  <c r="K37" i="1"/>
  <c r="H11" i="1"/>
  <c r="H123" i="1"/>
  <c r="K119" i="1"/>
  <c r="K17" i="1"/>
  <c r="K57" i="1"/>
  <c r="J66" i="1"/>
  <c r="H79" i="1"/>
  <c r="K78" i="1"/>
  <c r="K79" i="1" s="1"/>
  <c r="K206" i="1"/>
  <c r="K22" i="1"/>
  <c r="H37" i="1"/>
  <c r="K38" i="1"/>
  <c r="K46" i="1"/>
  <c r="K48" i="1" s="1"/>
  <c r="J74" i="1"/>
  <c r="K72" i="1"/>
  <c r="K74" i="1" s="1"/>
  <c r="H84" i="1"/>
  <c r="K80" i="1"/>
  <c r="K84" i="1" s="1"/>
  <c r="H89" i="1"/>
  <c r="K85" i="1"/>
  <c r="F99" i="1"/>
  <c r="J138" i="1"/>
  <c r="K134" i="1"/>
  <c r="J186" i="1"/>
  <c r="K182" i="1"/>
  <c r="F187" i="1"/>
  <c r="K239" i="1"/>
  <c r="J256" i="1"/>
  <c r="K251" i="1"/>
  <c r="H259" i="1"/>
  <c r="K258" i="1"/>
  <c r="K276" i="1"/>
  <c r="H173" i="1"/>
  <c r="K169" i="1"/>
  <c r="K225" i="1"/>
  <c r="K277" i="1"/>
  <c r="J99" i="1"/>
  <c r="J118" i="1"/>
  <c r="K114" i="1"/>
  <c r="H141" i="1"/>
  <c r="K139" i="1"/>
  <c r="K141" i="1" s="1"/>
  <c r="K150" i="1"/>
  <c r="H154" i="1"/>
  <c r="K151" i="1"/>
  <c r="K154" i="1" s="1"/>
  <c r="J168" i="1"/>
  <c r="K164" i="1"/>
  <c r="J215" i="1"/>
  <c r="K212" i="1"/>
  <c r="K215" i="1" s="1"/>
  <c r="H220" i="1"/>
  <c r="J235" i="1"/>
  <c r="K231" i="1"/>
  <c r="K235" i="1" s="1"/>
  <c r="K238" i="1"/>
  <c r="K257" i="1"/>
  <c r="J272" i="1"/>
  <c r="K268" i="1"/>
  <c r="K275" i="1"/>
  <c r="H150" i="1"/>
  <c r="K236" i="1"/>
  <c r="K273" i="1"/>
  <c r="K89" i="1" l="1"/>
  <c r="K42" i="1"/>
  <c r="L33" i="1" s="1"/>
  <c r="K21" i="1"/>
  <c r="K123" i="1"/>
  <c r="K138" i="1"/>
  <c r="K163" i="1"/>
  <c r="K61" i="1"/>
  <c r="K98" i="1"/>
  <c r="K99" i="1" s="1"/>
  <c r="H187" i="1"/>
  <c r="K168" i="1"/>
  <c r="K245" i="1"/>
  <c r="K173" i="1"/>
  <c r="K256" i="1"/>
  <c r="K16" i="1"/>
  <c r="K118" i="1"/>
  <c r="K113" i="1"/>
  <c r="K279" i="1"/>
  <c r="J187" i="1"/>
  <c r="K178" i="1"/>
  <c r="K144" i="1"/>
  <c r="K108" i="1"/>
  <c r="K31" i="1"/>
  <c r="J32" i="1"/>
  <c r="K128" i="1"/>
  <c r="L188" i="1"/>
  <c r="K66" i="1"/>
  <c r="K272" i="1"/>
  <c r="K186" i="1"/>
  <c r="K26" i="1"/>
  <c r="K158" i="1"/>
  <c r="K240" i="1"/>
  <c r="K259" i="1"/>
  <c r="K187" i="1"/>
  <c r="L146" i="1" s="1"/>
  <c r="H99" i="1"/>
  <c r="L76" i="1" l="1"/>
  <c r="L44" i="1"/>
  <c r="L100" i="1"/>
  <c r="K32" i="1"/>
  <c r="L7" i="1" s="1"/>
  <c r="L217" i="1"/>
</calcChain>
</file>

<file path=xl/sharedStrings.xml><?xml version="1.0" encoding="utf-8"?>
<sst xmlns="http://schemas.openxmlformats.org/spreadsheetml/2006/main" count="561" uniqueCount="98">
  <si>
    <t xml:space="preserve">ПРИЛОЖЕНИЕ № 1  ДГС ДОБРИЧ            </t>
  </si>
  <si>
    <t>ОБЕКТ</t>
  </si>
  <si>
    <t>Отдел, подотдел</t>
  </si>
  <si>
    <t xml:space="preserve">Дървесен вид </t>
  </si>
  <si>
    <t>Сортимент</t>
  </si>
  <si>
    <t>Прогнозно количество, за добив на дървесина пл.куб.м</t>
  </si>
  <si>
    <t>Прогнозно количество, за добив на дървесина пр.куб.м</t>
  </si>
  <si>
    <t>Пределна цена за сеч и извоз до вр. склад, лв./пр.м3 без ДДС</t>
  </si>
  <si>
    <t>Стойност на услугата  сеч и извоз,   лв. без ДДС</t>
  </si>
  <si>
    <t>Пределна цена за подвоз, товарене и претоварване, лв./м3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</si>
  <si>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</si>
  <si>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</si>
  <si>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Гаранция за участие в лв.</t>
  </si>
  <si>
    <t>цер</t>
  </si>
  <si>
    <t>Дърва за огрев</t>
  </si>
  <si>
    <t>Всичко за подотдела</t>
  </si>
  <si>
    <t>Едра технолог. д-на</t>
  </si>
  <si>
    <t>Средна технолог. д-на</t>
  </si>
  <si>
    <t>Дребна технол. д-на</t>
  </si>
  <si>
    <t>срлп</t>
  </si>
  <si>
    <t>чдб</t>
  </si>
  <si>
    <t>ак</t>
  </si>
  <si>
    <t>бл</t>
  </si>
  <si>
    <t>198-и</t>
  </si>
  <si>
    <t>159-а</t>
  </si>
  <si>
    <t>179-а</t>
  </si>
  <si>
    <t>181-а</t>
  </si>
  <si>
    <t>182-б</t>
  </si>
  <si>
    <t>182-д</t>
  </si>
  <si>
    <t>207-б</t>
  </si>
  <si>
    <t>186-а</t>
  </si>
  <si>
    <t>глд</t>
  </si>
  <si>
    <t>186-б</t>
  </si>
  <si>
    <t>186-ж</t>
  </si>
  <si>
    <t>186-о</t>
  </si>
  <si>
    <t>212-о</t>
  </si>
  <si>
    <t>213-в</t>
  </si>
  <si>
    <t>221-ж</t>
  </si>
  <si>
    <t>143-к</t>
  </si>
  <si>
    <t>214-п</t>
  </si>
  <si>
    <t>123-б</t>
  </si>
  <si>
    <t>123-г</t>
  </si>
  <si>
    <t>123-е</t>
  </si>
  <si>
    <t>123-ж</t>
  </si>
  <si>
    <t>123-и</t>
  </si>
  <si>
    <t>123-о</t>
  </si>
  <si>
    <t>123-р</t>
  </si>
  <si>
    <t>123-т</t>
  </si>
  <si>
    <t>123-у</t>
  </si>
  <si>
    <t>125-д</t>
  </si>
  <si>
    <t>125-и</t>
  </si>
  <si>
    <t>128-е</t>
  </si>
  <si>
    <t>130-е</t>
  </si>
  <si>
    <t>134-ж</t>
  </si>
  <si>
    <t>134-з</t>
  </si>
  <si>
    <t>134-к</t>
  </si>
  <si>
    <t>138-ж1</t>
  </si>
  <si>
    <t>225-б</t>
  </si>
  <si>
    <t>139-а</t>
  </si>
  <si>
    <t>144-с</t>
  </si>
  <si>
    <t>лдб</t>
  </si>
  <si>
    <t>308-г</t>
  </si>
  <si>
    <t>147-з</t>
  </si>
  <si>
    <t>147-л1</t>
  </si>
  <si>
    <t>147-н1</t>
  </si>
  <si>
    <t>147-о1</t>
  </si>
  <si>
    <t>147-р1</t>
  </si>
  <si>
    <t>147-т1</t>
  </si>
  <si>
    <t>147-ф1</t>
  </si>
  <si>
    <t>148-д1</t>
  </si>
  <si>
    <t>148-и1</t>
  </si>
  <si>
    <t>148-м1</t>
  </si>
  <si>
    <t>148-у</t>
  </si>
  <si>
    <t>149-я</t>
  </si>
  <si>
    <t>№ 21-1</t>
  </si>
  <si>
    <t>№ 21-2</t>
  </si>
  <si>
    <t>№ 21-3</t>
  </si>
  <si>
    <t>№ 21-4</t>
  </si>
  <si>
    <t>№ 21-5</t>
  </si>
  <si>
    <t>№ 21-6</t>
  </si>
  <si>
    <t>№ 21-7</t>
  </si>
  <si>
    <t>№ 21-8</t>
  </si>
  <si>
    <t>Всичко за обект № 21-1</t>
  </si>
  <si>
    <t>Всичко за обект № 21-8</t>
  </si>
  <si>
    <t>Всичко за обект № 21-7</t>
  </si>
  <si>
    <t>Всичко за обект № 21-6</t>
  </si>
  <si>
    <t>Всичко за обект № 21-5</t>
  </si>
  <si>
    <t>Всичко за обект № 21-4</t>
  </si>
  <si>
    <t>Всичко за обект № 21-3</t>
  </si>
  <si>
    <t>Всичко за обект № 21-2</t>
  </si>
  <si>
    <t>145-е1</t>
  </si>
  <si>
    <t>178-н</t>
  </si>
  <si>
    <t>208-а</t>
  </si>
  <si>
    <t>48-в</t>
  </si>
  <si>
    <t>к гб</t>
  </si>
  <si>
    <t>л дб</t>
  </si>
  <si>
    <t>брс</t>
  </si>
  <si>
    <t>308-в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</si>
</sst>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149">
    <xf numFmtId="0" fontId="0" fillId="0" borderId="0" xfId="0"/>
    <xf numFmtId="1" fontId="0" fillId="0" borderId="0" xfId="0" applyNumberFormat="1"/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2" fontId="0" fillId="0" borderId="0" xfId="0" applyNumberFormat="1"/>
    <xf numFmtId="2" fontId="2" fillId="2" borderId="3" xfId="0" applyNumberFormat="1" applyFont="1" applyFill="1" applyBorder="1"/>
    <xf numFmtId="2" fontId="2" fillId="2" borderId="10" xfId="0" applyNumberFormat="1" applyFont="1" applyFill="1" applyBorder="1"/>
    <xf numFmtId="2" fontId="2" fillId="2" borderId="24" xfId="0" applyNumberFormat="1" applyFont="1" applyFill="1" applyBorder="1"/>
    <xf numFmtId="2" fontId="2" fillId="2" borderId="38" xfId="0" applyNumberFormat="1" applyFont="1" applyFill="1" applyBorder="1"/>
    <xf numFmtId="0" fontId="10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/>
    <xf numFmtId="1" fontId="1" fillId="0" borderId="11" xfId="0" applyNumberFormat="1" applyFont="1" applyBorder="1"/>
    <xf numFmtId="2" fontId="10" fillId="0" borderId="11" xfId="0" applyNumberFormat="1" applyFont="1" applyBorder="1"/>
    <xf numFmtId="2" fontId="1" fillId="0" borderId="11" xfId="0" applyNumberFormat="1" applyFont="1" applyBorder="1"/>
    <xf numFmtId="2" fontId="10" fillId="0" borderId="14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1" fontId="1" fillId="0" borderId="5" xfId="0" applyNumberFormat="1" applyFont="1" applyBorder="1"/>
    <xf numFmtId="2" fontId="10" fillId="0" borderId="5" xfId="0" applyNumberFormat="1" applyFont="1" applyBorder="1"/>
    <xf numFmtId="2" fontId="1" fillId="0" borderId="31" xfId="0" applyNumberFormat="1" applyFont="1" applyBorder="1"/>
    <xf numFmtId="2" fontId="10" fillId="0" borderId="30" xfId="0" applyNumberFormat="1" applyFont="1" applyBorder="1"/>
    <xf numFmtId="0" fontId="10" fillId="0" borderId="5" xfId="0" applyFont="1" applyBorder="1"/>
    <xf numFmtId="2" fontId="10" fillId="0" borderId="31" xfId="0" applyNumberFormat="1" applyFont="1" applyBorder="1"/>
    <xf numFmtId="0" fontId="1" fillId="0" borderId="31" xfId="0" applyFont="1" applyBorder="1"/>
    <xf numFmtId="0" fontId="10" fillId="0" borderId="31" xfId="0" applyFont="1" applyBorder="1"/>
    <xf numFmtId="0" fontId="10" fillId="2" borderId="3" xfId="0" applyFont="1" applyFill="1" applyBorder="1"/>
    <xf numFmtId="2" fontId="2" fillId="2" borderId="8" xfId="0" applyNumberFormat="1" applyFont="1" applyFill="1" applyBorder="1"/>
    <xf numFmtId="2" fontId="10" fillId="0" borderId="13" xfId="0" applyNumberFormat="1" applyFont="1" applyBorder="1"/>
    <xf numFmtId="2" fontId="10" fillId="0" borderId="39" xfId="0" applyNumberFormat="1" applyFont="1" applyBorder="1"/>
    <xf numFmtId="2" fontId="10" fillId="0" borderId="6" xfId="0" applyNumberFormat="1" applyFont="1" applyBorder="1"/>
    <xf numFmtId="2" fontId="10" fillId="0" borderId="34" xfId="0" applyNumberFormat="1" applyFont="1" applyBorder="1"/>
    <xf numFmtId="2" fontId="10" fillId="0" borderId="40" xfId="0" applyNumberFormat="1" applyFont="1" applyBorder="1"/>
    <xf numFmtId="2" fontId="2" fillId="2" borderId="26" xfId="0" applyNumberFormat="1" applyFont="1" applyFill="1" applyBorder="1"/>
    <xf numFmtId="2" fontId="1" fillId="0" borderId="5" xfId="0" applyNumberFormat="1" applyFont="1" applyBorder="1"/>
    <xf numFmtId="2" fontId="10" fillId="0" borderId="32" xfId="0" applyNumberFormat="1" applyFont="1" applyBorder="1"/>
    <xf numFmtId="0" fontId="1" fillId="0" borderId="5" xfId="0" applyFont="1" applyBorder="1" applyAlignment="1">
      <alignment horizontal="right" vertical="top"/>
    </xf>
    <xf numFmtId="1" fontId="1" fillId="0" borderId="5" xfId="0" applyNumberFormat="1" applyFont="1" applyBorder="1" applyAlignment="1">
      <alignment horizontal="right" vertical="top"/>
    </xf>
    <xf numFmtId="2" fontId="1" fillId="2" borderId="5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7" xfId="0" applyFont="1" applyBorder="1"/>
    <xf numFmtId="2" fontId="10" fillId="0" borderId="7" xfId="0" applyNumberFormat="1" applyFont="1" applyBorder="1"/>
    <xf numFmtId="2" fontId="1" fillId="0" borderId="9" xfId="0" applyNumberFormat="1" applyFont="1" applyBorder="1"/>
    <xf numFmtId="2" fontId="10" fillId="0" borderId="37" xfId="0" applyNumberFormat="1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/>
    <xf numFmtId="2" fontId="10" fillId="0" borderId="25" xfId="0" applyNumberFormat="1" applyFont="1" applyBorder="1"/>
    <xf numFmtId="2" fontId="10" fillId="0" borderId="27" xfId="0" applyNumberFormat="1" applyFont="1" applyBorder="1"/>
    <xf numFmtId="0" fontId="1" fillId="0" borderId="3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/>
    <xf numFmtId="1" fontId="1" fillId="0" borderId="31" xfId="0" applyNumberFormat="1" applyFont="1" applyBorder="1"/>
    <xf numFmtId="2" fontId="2" fillId="2" borderId="41" xfId="0" applyNumberFormat="1" applyFont="1" applyFill="1" applyBorder="1"/>
    <xf numFmtId="0" fontId="2" fillId="0" borderId="19" xfId="0" applyFont="1" applyBorder="1" applyAlignment="1">
      <alignment horizontal="left"/>
    </xf>
    <xf numFmtId="0" fontId="1" fillId="0" borderId="11" xfId="0" applyFont="1" applyFill="1" applyBorder="1"/>
    <xf numFmtId="2" fontId="1" fillId="0" borderId="14" xfId="0" applyNumberFormat="1" applyFont="1" applyFill="1" applyBorder="1"/>
    <xf numFmtId="0" fontId="1" fillId="0" borderId="5" xfId="0" applyFont="1" applyFill="1" applyBorder="1"/>
    <xf numFmtId="2" fontId="1" fillId="0" borderId="5" xfId="0" applyNumberFormat="1" applyFont="1" applyFill="1" applyBorder="1"/>
    <xf numFmtId="0" fontId="1" fillId="0" borderId="27" xfId="0" applyFont="1" applyFill="1" applyBorder="1"/>
    <xf numFmtId="2" fontId="1" fillId="0" borderId="7" xfId="0" applyNumberFormat="1" applyFont="1" applyFill="1" applyBorder="1"/>
    <xf numFmtId="2" fontId="1" fillId="0" borderId="30" xfId="0" applyNumberFormat="1" applyFont="1" applyFill="1" applyBorder="1"/>
    <xf numFmtId="0" fontId="1" fillId="0" borderId="31" xfId="0" applyFont="1" applyFill="1" applyBorder="1"/>
    <xf numFmtId="2" fontId="1" fillId="0" borderId="31" xfId="0" applyNumberFormat="1" applyFont="1" applyFill="1" applyBorder="1"/>
    <xf numFmtId="0" fontId="2" fillId="0" borderId="5" xfId="0" applyFont="1" applyFill="1" applyBorder="1"/>
    <xf numFmtId="2" fontId="2" fillId="0" borderId="5" xfId="0" applyNumberFormat="1" applyFont="1" applyFill="1" applyBorder="1"/>
    <xf numFmtId="0" fontId="2" fillId="4" borderId="3" xfId="0" applyFont="1" applyFill="1" applyBorder="1"/>
    <xf numFmtId="2" fontId="2" fillId="4" borderId="3" xfId="0" applyNumberFormat="1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/>
    <xf numFmtId="2" fontId="2" fillId="0" borderId="11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5" xfId="0" applyFont="1" applyFill="1" applyBorder="1"/>
    <xf numFmtId="0" fontId="2" fillId="0" borderId="27" xfId="0" applyFont="1" applyFill="1" applyBorder="1"/>
    <xf numFmtId="2" fontId="2" fillId="0" borderId="27" xfId="0" applyNumberFormat="1" applyFont="1" applyFill="1" applyBorder="1"/>
    <xf numFmtId="2" fontId="1" fillId="0" borderId="43" xfId="0" applyNumberFormat="1" applyFont="1" applyFill="1" applyBorder="1"/>
    <xf numFmtId="0" fontId="0" fillId="0" borderId="0" xfId="0" applyFill="1"/>
    <xf numFmtId="0" fontId="8" fillId="5" borderId="25" xfId="0" applyFont="1" applyFill="1" applyBorder="1"/>
    <xf numFmtId="0" fontId="9" fillId="5" borderId="25" xfId="0" applyFont="1" applyFill="1" applyBorder="1"/>
    <xf numFmtId="2" fontId="8" fillId="5" borderId="25" xfId="0" applyNumberFormat="1" applyFont="1" applyFill="1" applyBorder="1"/>
    <xf numFmtId="2" fontId="8" fillId="5" borderId="26" xfId="0" applyNumberFormat="1" applyFont="1" applyFill="1" applyBorder="1"/>
    <xf numFmtId="1" fontId="8" fillId="5" borderId="25" xfId="0" applyNumberFormat="1" applyFont="1" applyFill="1" applyBorder="1"/>
    <xf numFmtId="164" fontId="8" fillId="5" borderId="25" xfId="0" applyNumberFormat="1" applyFont="1" applyFill="1" applyBorder="1"/>
    <xf numFmtId="164" fontId="0" fillId="0" borderId="0" xfId="0" applyNumberFormat="1"/>
    <xf numFmtId="16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2" fillId="0" borderId="17" xfId="0" applyNumberFormat="1" applyFont="1" applyBorder="1" applyAlignment="1">
      <alignment horizontal="center" vertical="center" wrapText="1"/>
    </xf>
    <xf numFmtId="16" fontId="2" fillId="0" borderId="18" xfId="0" applyNumberFormat="1" applyFont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Нормален 2" xfId="1" xr:uid="{00000000-0005-0000-0000-000001000000}"/>
    <cellStyle name="Нормален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3"/>
  <sheetViews>
    <sheetView tabSelected="1" topLeftCell="A277" zoomScaleNormal="100" workbookViewId="0">
      <selection activeCell="H290" sqref="H290"/>
    </sheetView>
  </sheetViews>
  <sheetFormatPr defaultRowHeight="15" x14ac:dyDescent="0.25"/>
  <cols>
    <col min="1" max="1" width="7.28515625" customWidth="1"/>
    <col min="4" max="4" width="21.28515625" customWidth="1"/>
    <col min="10" max="10" width="10.7109375" customWidth="1"/>
    <col min="11" max="11" width="10.85546875" customWidth="1"/>
    <col min="12" max="12" width="9.85546875" customWidth="1"/>
  </cols>
  <sheetData>
    <row r="1" spans="1:1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7"/>
    </row>
    <row r="2" spans="1:15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"/>
    </row>
    <row r="3" spans="1:15" ht="15" customHeight="1" x14ac:dyDescent="0.25">
      <c r="A3" s="134" t="s">
        <v>1</v>
      </c>
      <c r="B3" s="137" t="s">
        <v>2</v>
      </c>
      <c r="C3" s="137" t="s">
        <v>3</v>
      </c>
      <c r="D3" s="137" t="s">
        <v>4</v>
      </c>
      <c r="E3" s="140" t="s">
        <v>5</v>
      </c>
      <c r="F3" s="140" t="s">
        <v>6</v>
      </c>
      <c r="G3" s="140" t="s">
        <v>7</v>
      </c>
      <c r="H3" s="140" t="s">
        <v>8</v>
      </c>
      <c r="I3" s="140" t="s">
        <v>9</v>
      </c>
      <c r="J3" s="140" t="s">
        <v>10</v>
      </c>
      <c r="K3" s="128" t="s">
        <v>11</v>
      </c>
      <c r="L3" s="128" t="s">
        <v>12</v>
      </c>
    </row>
    <row r="4" spans="1:15" x14ac:dyDescent="0.25">
      <c r="A4" s="135"/>
      <c r="B4" s="138"/>
      <c r="C4" s="138"/>
      <c r="D4" s="138"/>
      <c r="E4" s="141"/>
      <c r="F4" s="141"/>
      <c r="G4" s="141"/>
      <c r="H4" s="141"/>
      <c r="I4" s="141"/>
      <c r="J4" s="141"/>
      <c r="K4" s="129"/>
      <c r="L4" s="129"/>
    </row>
    <row r="5" spans="1:15" ht="99.75" customHeight="1" thickBot="1" x14ac:dyDescent="0.3">
      <c r="A5" s="136"/>
      <c r="B5" s="139"/>
      <c r="C5" s="139"/>
      <c r="D5" s="139"/>
      <c r="E5" s="141"/>
      <c r="F5" s="141"/>
      <c r="G5" s="141"/>
      <c r="H5" s="141"/>
      <c r="I5" s="141"/>
      <c r="J5" s="141"/>
      <c r="K5" s="129"/>
      <c r="L5" s="129"/>
      <c r="O5" s="4"/>
    </row>
    <row r="6" spans="1:15" ht="15.75" thickBot="1" x14ac:dyDescent="0.3">
      <c r="A6" s="3">
        <v>1</v>
      </c>
      <c r="B6" s="18">
        <v>2</v>
      </c>
      <c r="C6" s="3">
        <v>3</v>
      </c>
      <c r="D6" s="19">
        <v>4</v>
      </c>
      <c r="E6" s="20">
        <v>5</v>
      </c>
      <c r="F6" s="20">
        <v>6</v>
      </c>
      <c r="G6" s="19">
        <v>7</v>
      </c>
      <c r="H6" s="20">
        <v>8</v>
      </c>
      <c r="I6" s="20">
        <v>9</v>
      </c>
      <c r="J6" s="19">
        <v>10</v>
      </c>
      <c r="K6" s="21">
        <v>11</v>
      </c>
      <c r="L6" s="22">
        <v>12</v>
      </c>
    </row>
    <row r="7" spans="1:15" x14ac:dyDescent="0.25">
      <c r="A7" s="105" t="s">
        <v>74</v>
      </c>
      <c r="B7" s="118" t="s">
        <v>23</v>
      </c>
      <c r="C7" s="23" t="s">
        <v>13</v>
      </c>
      <c r="D7" s="24" t="s">
        <v>16</v>
      </c>
      <c r="E7" s="25">
        <v>8</v>
      </c>
      <c r="F7" s="26">
        <v>13</v>
      </c>
      <c r="G7" s="27">
        <v>13</v>
      </c>
      <c r="H7" s="28">
        <f>G7*F7</f>
        <v>169</v>
      </c>
      <c r="I7" s="27"/>
      <c r="J7" s="27"/>
      <c r="K7" s="29">
        <f>J7+H7</f>
        <v>169</v>
      </c>
      <c r="L7" s="114">
        <f>K32*5%</f>
        <v>1721.7</v>
      </c>
    </row>
    <row r="8" spans="1:15" x14ac:dyDescent="0.25">
      <c r="A8" s="106"/>
      <c r="B8" s="119"/>
      <c r="C8" s="30" t="s">
        <v>13</v>
      </c>
      <c r="D8" s="31" t="s">
        <v>17</v>
      </c>
      <c r="E8" s="32">
        <v>148</v>
      </c>
      <c r="F8" s="33">
        <v>247</v>
      </c>
      <c r="G8" s="34">
        <v>13</v>
      </c>
      <c r="H8" s="35">
        <f>G8*F8</f>
        <v>3211</v>
      </c>
      <c r="I8" s="34"/>
      <c r="J8" s="34"/>
      <c r="K8" s="36">
        <f>J8+H8</f>
        <v>3211</v>
      </c>
      <c r="L8" s="115"/>
    </row>
    <row r="9" spans="1:15" x14ac:dyDescent="0.25">
      <c r="A9" s="106"/>
      <c r="B9" s="119"/>
      <c r="C9" s="30" t="s">
        <v>13</v>
      </c>
      <c r="D9" s="31" t="s">
        <v>18</v>
      </c>
      <c r="E9" s="32">
        <v>8</v>
      </c>
      <c r="F9" s="37">
        <v>13</v>
      </c>
      <c r="G9" s="38">
        <v>13</v>
      </c>
      <c r="H9" s="35">
        <f>G9*F9</f>
        <v>169</v>
      </c>
      <c r="I9" s="38"/>
      <c r="J9" s="38"/>
      <c r="K9" s="36">
        <f>J9+H9</f>
        <v>169</v>
      </c>
      <c r="L9" s="115"/>
    </row>
    <row r="10" spans="1:15" ht="15.75" thickBot="1" x14ac:dyDescent="0.3">
      <c r="A10" s="106"/>
      <c r="B10" s="119"/>
      <c r="C10" s="30" t="s">
        <v>13</v>
      </c>
      <c r="D10" s="32" t="s">
        <v>14</v>
      </c>
      <c r="E10" s="39">
        <v>533</v>
      </c>
      <c r="F10" s="40">
        <v>969</v>
      </c>
      <c r="G10" s="38">
        <v>13</v>
      </c>
      <c r="H10" s="35">
        <f>G10*F10</f>
        <v>12597</v>
      </c>
      <c r="I10" s="38"/>
      <c r="J10" s="38"/>
      <c r="K10" s="36">
        <f>J10+H10</f>
        <v>12597</v>
      </c>
      <c r="L10" s="115"/>
    </row>
    <row r="11" spans="1:15" ht="15.75" thickBot="1" x14ac:dyDescent="0.3">
      <c r="A11" s="106"/>
      <c r="B11" s="120"/>
      <c r="C11" s="5" t="s">
        <v>15</v>
      </c>
      <c r="D11" s="6"/>
      <c r="E11" s="7">
        <f>SUM(E7:E10)</f>
        <v>697</v>
      </c>
      <c r="F11" s="7">
        <f>SUM(F7:F10)</f>
        <v>1242</v>
      </c>
      <c r="G11" s="7"/>
      <c r="H11" s="7">
        <f>SUM(H7:H10)</f>
        <v>16146</v>
      </c>
      <c r="I11" s="41"/>
      <c r="J11" s="42"/>
      <c r="K11" s="9">
        <f>SUM(K7:K10)</f>
        <v>16146</v>
      </c>
      <c r="L11" s="115"/>
    </row>
    <row r="12" spans="1:15" ht="15.75" thickBot="1" x14ac:dyDescent="0.3">
      <c r="A12" s="106"/>
      <c r="B12" s="118" t="s">
        <v>24</v>
      </c>
      <c r="C12" s="23" t="s">
        <v>21</v>
      </c>
      <c r="D12" s="24" t="s">
        <v>16</v>
      </c>
      <c r="E12" s="25">
        <v>4</v>
      </c>
      <c r="F12" s="26">
        <v>7</v>
      </c>
      <c r="G12" s="27">
        <v>13</v>
      </c>
      <c r="H12" s="28">
        <f>G12*F12</f>
        <v>91</v>
      </c>
      <c r="I12" s="43">
        <v>11</v>
      </c>
      <c r="J12" s="34">
        <f>I12*F12</f>
        <v>77</v>
      </c>
      <c r="K12" s="44">
        <f>J12+H12</f>
        <v>168</v>
      </c>
      <c r="L12" s="115"/>
    </row>
    <row r="13" spans="1:15" x14ac:dyDescent="0.25">
      <c r="A13" s="106"/>
      <c r="B13" s="119"/>
      <c r="C13" s="30" t="s">
        <v>21</v>
      </c>
      <c r="D13" s="31" t="s">
        <v>17</v>
      </c>
      <c r="E13" s="32">
        <v>23</v>
      </c>
      <c r="F13" s="33">
        <v>38</v>
      </c>
      <c r="G13" s="34">
        <v>13</v>
      </c>
      <c r="H13" s="35">
        <f>G13*F13</f>
        <v>494</v>
      </c>
      <c r="I13" s="45">
        <v>11</v>
      </c>
      <c r="J13" s="34">
        <f t="shared" ref="J13:J15" si="0">I13*F13</f>
        <v>418</v>
      </c>
      <c r="K13" s="44">
        <f>J13+H13</f>
        <v>912</v>
      </c>
      <c r="L13" s="115"/>
    </row>
    <row r="14" spans="1:15" x14ac:dyDescent="0.25">
      <c r="A14" s="106"/>
      <c r="B14" s="119"/>
      <c r="C14" s="30" t="s">
        <v>21</v>
      </c>
      <c r="D14" s="31" t="s">
        <v>18</v>
      </c>
      <c r="E14" s="32">
        <v>9</v>
      </c>
      <c r="F14" s="37">
        <v>15</v>
      </c>
      <c r="G14" s="34">
        <v>13</v>
      </c>
      <c r="H14" s="35">
        <f>G14*F14</f>
        <v>195</v>
      </c>
      <c r="I14" s="46">
        <v>11</v>
      </c>
      <c r="J14" s="34">
        <f t="shared" si="0"/>
        <v>165</v>
      </c>
      <c r="K14" s="47">
        <f>J14+H14</f>
        <v>360</v>
      </c>
      <c r="L14" s="115"/>
    </row>
    <row r="15" spans="1:15" ht="15.75" thickBot="1" x14ac:dyDescent="0.3">
      <c r="A15" s="106"/>
      <c r="B15" s="119"/>
      <c r="C15" s="30" t="s">
        <v>21</v>
      </c>
      <c r="D15" s="32" t="s">
        <v>14</v>
      </c>
      <c r="E15" s="32">
        <v>115</v>
      </c>
      <c r="F15" s="37">
        <v>209</v>
      </c>
      <c r="G15" s="34">
        <v>13</v>
      </c>
      <c r="H15" s="35">
        <f>G15*F15</f>
        <v>2717</v>
      </c>
      <c r="I15" s="46">
        <v>11</v>
      </c>
      <c r="J15" s="34">
        <f t="shared" si="0"/>
        <v>2299</v>
      </c>
      <c r="K15" s="47">
        <f>J15+H15</f>
        <v>5016</v>
      </c>
      <c r="L15" s="115"/>
    </row>
    <row r="16" spans="1:15" ht="15.75" thickBot="1" x14ac:dyDescent="0.3">
      <c r="A16" s="106"/>
      <c r="B16" s="120"/>
      <c r="C16" s="5" t="s">
        <v>15</v>
      </c>
      <c r="D16" s="6"/>
      <c r="E16" s="8">
        <f>SUM(E12:E15)</f>
        <v>151</v>
      </c>
      <c r="F16" s="8">
        <f>SUM(F12:F15)</f>
        <v>269</v>
      </c>
      <c r="G16" s="7"/>
      <c r="H16" s="9">
        <f>SUM(H12:H15)</f>
        <v>3497</v>
      </c>
      <c r="I16" s="41"/>
      <c r="J16" s="48">
        <f>SUM(J12:J15)</f>
        <v>2959</v>
      </c>
      <c r="K16" s="9">
        <f>SUM(K12:K15)</f>
        <v>6456</v>
      </c>
      <c r="L16" s="115"/>
    </row>
    <row r="17" spans="1:12" x14ac:dyDescent="0.25">
      <c r="A17" s="106"/>
      <c r="B17" s="118" t="s">
        <v>91</v>
      </c>
      <c r="C17" s="23" t="s">
        <v>21</v>
      </c>
      <c r="D17" s="24" t="s">
        <v>16</v>
      </c>
      <c r="E17" s="25">
        <v>1</v>
      </c>
      <c r="F17" s="26">
        <v>2</v>
      </c>
      <c r="G17" s="27">
        <v>13</v>
      </c>
      <c r="H17" s="28">
        <f>G17*F17</f>
        <v>26</v>
      </c>
      <c r="I17" s="34">
        <v>11</v>
      </c>
      <c r="J17" s="34">
        <f>I17*F17</f>
        <v>22</v>
      </c>
      <c r="K17" s="29">
        <f>J17+H17</f>
        <v>48</v>
      </c>
      <c r="L17" s="115"/>
    </row>
    <row r="18" spans="1:12" x14ac:dyDescent="0.25">
      <c r="A18" s="106"/>
      <c r="B18" s="119"/>
      <c r="C18" s="30" t="s">
        <v>21</v>
      </c>
      <c r="D18" s="31" t="s">
        <v>17</v>
      </c>
      <c r="E18" s="32">
        <v>6</v>
      </c>
      <c r="F18" s="33">
        <v>10</v>
      </c>
      <c r="G18" s="34">
        <v>13</v>
      </c>
      <c r="H18" s="49">
        <f>G18*F18</f>
        <v>130</v>
      </c>
      <c r="I18" s="34">
        <v>11</v>
      </c>
      <c r="J18" s="34">
        <f t="shared" ref="J18:J20" si="1">I18*F18</f>
        <v>110</v>
      </c>
      <c r="K18" s="50">
        <f>J18+H18</f>
        <v>240</v>
      </c>
      <c r="L18" s="115"/>
    </row>
    <row r="19" spans="1:12" x14ac:dyDescent="0.25">
      <c r="A19" s="106"/>
      <c r="B19" s="119"/>
      <c r="C19" s="30" t="s">
        <v>21</v>
      </c>
      <c r="D19" s="31" t="s">
        <v>18</v>
      </c>
      <c r="E19" s="32">
        <v>2</v>
      </c>
      <c r="F19" s="37">
        <v>3</v>
      </c>
      <c r="G19" s="34">
        <v>13</v>
      </c>
      <c r="H19" s="49">
        <f>G19*F19</f>
        <v>39</v>
      </c>
      <c r="I19" s="34">
        <v>11</v>
      </c>
      <c r="J19" s="34">
        <f t="shared" si="1"/>
        <v>33</v>
      </c>
      <c r="K19" s="50">
        <f>J19+H19</f>
        <v>72</v>
      </c>
      <c r="L19" s="115"/>
    </row>
    <row r="20" spans="1:12" ht="15.75" thickBot="1" x14ac:dyDescent="0.3">
      <c r="A20" s="106"/>
      <c r="B20" s="119"/>
      <c r="C20" s="30" t="s">
        <v>21</v>
      </c>
      <c r="D20" s="32" t="s">
        <v>14</v>
      </c>
      <c r="E20" s="32">
        <v>32</v>
      </c>
      <c r="F20" s="37">
        <v>58</v>
      </c>
      <c r="G20" s="34">
        <v>13</v>
      </c>
      <c r="H20" s="35">
        <f>G20*F20</f>
        <v>754</v>
      </c>
      <c r="I20" s="34">
        <v>11</v>
      </c>
      <c r="J20" s="34">
        <f t="shared" si="1"/>
        <v>638</v>
      </c>
      <c r="K20" s="36">
        <f>J20+H20</f>
        <v>1392</v>
      </c>
      <c r="L20" s="115"/>
    </row>
    <row r="21" spans="1:12" ht="15.75" thickBot="1" x14ac:dyDescent="0.3">
      <c r="A21" s="106"/>
      <c r="B21" s="120"/>
      <c r="C21" s="5" t="s">
        <v>15</v>
      </c>
      <c r="D21" s="6"/>
      <c r="E21" s="7">
        <f>SUM(E17:E20)</f>
        <v>41</v>
      </c>
      <c r="F21" s="7">
        <f>SUM(F17:F20)</f>
        <v>73</v>
      </c>
      <c r="G21" s="7"/>
      <c r="H21" s="7">
        <f>SUM(H17:H20)</f>
        <v>949</v>
      </c>
      <c r="I21" s="41"/>
      <c r="J21" s="13">
        <f>SUM(J17:J20)</f>
        <v>803</v>
      </c>
      <c r="K21" s="9">
        <f>SUM(K17:K20)</f>
        <v>1752</v>
      </c>
      <c r="L21" s="115"/>
    </row>
    <row r="22" spans="1:12" x14ac:dyDescent="0.25">
      <c r="A22" s="106"/>
      <c r="B22" s="118" t="s">
        <v>25</v>
      </c>
      <c r="C22" s="23" t="s">
        <v>21</v>
      </c>
      <c r="D22" s="24" t="s">
        <v>16</v>
      </c>
      <c r="E22" s="25">
        <v>1</v>
      </c>
      <c r="F22" s="26">
        <v>2</v>
      </c>
      <c r="G22" s="27">
        <v>13</v>
      </c>
      <c r="H22" s="28">
        <f>G22*F22</f>
        <v>26</v>
      </c>
      <c r="I22" s="34">
        <v>11</v>
      </c>
      <c r="J22" s="34">
        <f>I22*F22</f>
        <v>22</v>
      </c>
      <c r="K22" s="29">
        <f>J22+H22</f>
        <v>48</v>
      </c>
      <c r="L22" s="115"/>
    </row>
    <row r="23" spans="1:12" x14ac:dyDescent="0.25">
      <c r="A23" s="106"/>
      <c r="B23" s="119"/>
      <c r="C23" s="30" t="s">
        <v>21</v>
      </c>
      <c r="D23" s="31" t="s">
        <v>17</v>
      </c>
      <c r="E23" s="32">
        <v>5</v>
      </c>
      <c r="F23" s="33">
        <v>8</v>
      </c>
      <c r="G23" s="34">
        <v>13</v>
      </c>
      <c r="H23" s="49">
        <f>G23*F23</f>
        <v>104</v>
      </c>
      <c r="I23" s="34">
        <v>11</v>
      </c>
      <c r="J23" s="34">
        <f t="shared" ref="J23:J25" si="2">I23*F23</f>
        <v>88</v>
      </c>
      <c r="K23" s="50">
        <f>J23+H23</f>
        <v>192</v>
      </c>
      <c r="L23" s="115"/>
    </row>
    <row r="24" spans="1:12" x14ac:dyDescent="0.25">
      <c r="A24" s="106"/>
      <c r="B24" s="119"/>
      <c r="C24" s="30" t="s">
        <v>21</v>
      </c>
      <c r="D24" s="31" t="s">
        <v>18</v>
      </c>
      <c r="E24" s="32">
        <v>2</v>
      </c>
      <c r="F24" s="37">
        <v>3</v>
      </c>
      <c r="G24" s="34">
        <v>13</v>
      </c>
      <c r="H24" s="49">
        <f>G24*F24</f>
        <v>39</v>
      </c>
      <c r="I24" s="34">
        <v>11</v>
      </c>
      <c r="J24" s="34">
        <f t="shared" si="2"/>
        <v>33</v>
      </c>
      <c r="K24" s="50">
        <f>J24+H24</f>
        <v>72</v>
      </c>
      <c r="L24" s="115"/>
    </row>
    <row r="25" spans="1:12" ht="15.75" thickBot="1" x14ac:dyDescent="0.3">
      <c r="A25" s="106"/>
      <c r="B25" s="119"/>
      <c r="C25" s="30" t="s">
        <v>21</v>
      </c>
      <c r="D25" s="32" t="s">
        <v>14</v>
      </c>
      <c r="E25" s="32">
        <v>26</v>
      </c>
      <c r="F25" s="37">
        <v>47</v>
      </c>
      <c r="G25" s="34">
        <v>13</v>
      </c>
      <c r="H25" s="35">
        <f>G25*F25</f>
        <v>611</v>
      </c>
      <c r="I25" s="34">
        <v>11</v>
      </c>
      <c r="J25" s="34">
        <f t="shared" si="2"/>
        <v>517</v>
      </c>
      <c r="K25" s="36">
        <f>J25+H25</f>
        <v>1128</v>
      </c>
      <c r="L25" s="115"/>
    </row>
    <row r="26" spans="1:12" ht="15.75" thickBot="1" x14ac:dyDescent="0.3">
      <c r="A26" s="106"/>
      <c r="B26" s="120"/>
      <c r="C26" s="5" t="s">
        <v>15</v>
      </c>
      <c r="D26" s="6"/>
      <c r="E26" s="7">
        <f>SUM(E22:E25)</f>
        <v>34</v>
      </c>
      <c r="F26" s="7">
        <f>SUM(F22:F25)</f>
        <v>60</v>
      </c>
      <c r="G26" s="7"/>
      <c r="H26" s="7">
        <f>SUM(H22:H25)</f>
        <v>780</v>
      </c>
      <c r="I26" s="41"/>
      <c r="J26" s="13">
        <f>SUM(J22:J25)</f>
        <v>660</v>
      </c>
      <c r="K26" s="9">
        <f>SUM(K22:K25)</f>
        <v>1440</v>
      </c>
      <c r="L26" s="115"/>
    </row>
    <row r="27" spans="1:12" x14ac:dyDescent="0.25">
      <c r="A27" s="106"/>
      <c r="B27" s="118" t="s">
        <v>26</v>
      </c>
      <c r="C27" s="23" t="s">
        <v>21</v>
      </c>
      <c r="D27" s="24" t="s">
        <v>16</v>
      </c>
      <c r="E27" s="25">
        <v>5</v>
      </c>
      <c r="F27" s="26">
        <v>8</v>
      </c>
      <c r="G27" s="27">
        <v>13</v>
      </c>
      <c r="H27" s="28">
        <f>G27*F27</f>
        <v>104</v>
      </c>
      <c r="I27" s="34">
        <v>11</v>
      </c>
      <c r="J27" s="34">
        <f>I27*F27</f>
        <v>88</v>
      </c>
      <c r="K27" s="29">
        <f>J27+H27</f>
        <v>192</v>
      </c>
      <c r="L27" s="115"/>
    </row>
    <row r="28" spans="1:12" x14ac:dyDescent="0.25">
      <c r="A28" s="106"/>
      <c r="B28" s="119"/>
      <c r="C28" s="30" t="s">
        <v>21</v>
      </c>
      <c r="D28" s="31" t="s">
        <v>17</v>
      </c>
      <c r="E28" s="32">
        <v>31</v>
      </c>
      <c r="F28" s="33">
        <v>52</v>
      </c>
      <c r="G28" s="34">
        <v>13</v>
      </c>
      <c r="H28" s="49">
        <f>G28*F28</f>
        <v>676</v>
      </c>
      <c r="I28" s="34">
        <v>11</v>
      </c>
      <c r="J28" s="34">
        <f t="shared" ref="J28:J30" si="3">I28*F28</f>
        <v>572</v>
      </c>
      <c r="K28" s="50">
        <f>J28+H28</f>
        <v>1248</v>
      </c>
      <c r="L28" s="115"/>
    </row>
    <row r="29" spans="1:12" x14ac:dyDescent="0.25">
      <c r="A29" s="106"/>
      <c r="B29" s="119"/>
      <c r="C29" s="30" t="s">
        <v>21</v>
      </c>
      <c r="D29" s="31" t="s">
        <v>18</v>
      </c>
      <c r="E29" s="32">
        <v>12</v>
      </c>
      <c r="F29" s="37">
        <v>20</v>
      </c>
      <c r="G29" s="34">
        <v>13</v>
      </c>
      <c r="H29" s="35">
        <f>G29*F29</f>
        <v>260</v>
      </c>
      <c r="I29" s="34">
        <v>11</v>
      </c>
      <c r="J29" s="34">
        <f t="shared" si="3"/>
        <v>220</v>
      </c>
      <c r="K29" s="50">
        <f>J29+H29</f>
        <v>480</v>
      </c>
      <c r="L29" s="115"/>
    </row>
    <row r="30" spans="1:12" ht="15.75" thickBot="1" x14ac:dyDescent="0.3">
      <c r="A30" s="106"/>
      <c r="B30" s="119"/>
      <c r="C30" s="30" t="s">
        <v>21</v>
      </c>
      <c r="D30" s="32" t="s">
        <v>14</v>
      </c>
      <c r="E30" s="32">
        <v>154</v>
      </c>
      <c r="F30" s="37">
        <v>280</v>
      </c>
      <c r="G30" s="34">
        <v>13</v>
      </c>
      <c r="H30" s="35">
        <f>G30*F30</f>
        <v>3640</v>
      </c>
      <c r="I30" s="34">
        <v>11</v>
      </c>
      <c r="J30" s="34">
        <f t="shared" si="3"/>
        <v>3080</v>
      </c>
      <c r="K30" s="36">
        <f>J30+H30</f>
        <v>6720</v>
      </c>
      <c r="L30" s="115"/>
    </row>
    <row r="31" spans="1:12" ht="15.75" thickBot="1" x14ac:dyDescent="0.3">
      <c r="A31" s="106"/>
      <c r="B31" s="120"/>
      <c r="C31" s="5" t="s">
        <v>15</v>
      </c>
      <c r="D31" s="6"/>
      <c r="E31" s="7">
        <f>SUM(E27:E30)</f>
        <v>202</v>
      </c>
      <c r="F31" s="7">
        <f>SUM(F27:F30)</f>
        <v>360</v>
      </c>
      <c r="G31" s="7"/>
      <c r="H31" s="7">
        <f t="shared" ref="H31:K31" si="4">SUM(H27:H30)</f>
        <v>4680</v>
      </c>
      <c r="I31" s="7"/>
      <c r="J31" s="13">
        <f t="shared" si="4"/>
        <v>3960</v>
      </c>
      <c r="K31" s="13">
        <f t="shared" si="4"/>
        <v>8640</v>
      </c>
      <c r="L31" s="115"/>
    </row>
    <row r="32" spans="1:12" ht="18.75" customHeight="1" thickBot="1" x14ac:dyDescent="0.3">
      <c r="A32" s="107"/>
      <c r="B32" s="111" t="s">
        <v>82</v>
      </c>
      <c r="C32" s="112"/>
      <c r="D32" s="113"/>
      <c r="E32" s="98">
        <f>E31+E26+E21+E16+E11</f>
        <v>1125</v>
      </c>
      <c r="F32" s="98">
        <f t="shared" ref="F32:H32" si="5">F31+F26+F21+F16+F11</f>
        <v>2004</v>
      </c>
      <c r="G32" s="98"/>
      <c r="H32" s="98">
        <f t="shared" si="5"/>
        <v>26052</v>
      </c>
      <c r="I32" s="99"/>
      <c r="J32" s="100">
        <f>J31+J26+J21+J16+J11</f>
        <v>8382</v>
      </c>
      <c r="K32" s="101">
        <f>K31+K26+K21+K16+K11</f>
        <v>34434</v>
      </c>
      <c r="L32" s="117"/>
    </row>
    <row r="33" spans="1:12" x14ac:dyDescent="0.25">
      <c r="A33" s="105" t="s">
        <v>75</v>
      </c>
      <c r="B33" s="118" t="s">
        <v>27</v>
      </c>
      <c r="C33" s="23" t="s">
        <v>13</v>
      </c>
      <c r="D33" s="24" t="s">
        <v>16</v>
      </c>
      <c r="E33" s="25">
        <v>54</v>
      </c>
      <c r="F33" s="25">
        <v>90</v>
      </c>
      <c r="G33" s="27">
        <v>13</v>
      </c>
      <c r="H33" s="27">
        <f>G33*F33</f>
        <v>1170</v>
      </c>
      <c r="I33" s="27"/>
      <c r="J33" s="28"/>
      <c r="K33" s="29">
        <f>J33+H33</f>
        <v>1170</v>
      </c>
      <c r="L33" s="130">
        <f>K43*5%</f>
        <v>1548.25</v>
      </c>
    </row>
    <row r="34" spans="1:12" x14ac:dyDescent="0.25">
      <c r="A34" s="106"/>
      <c r="B34" s="119"/>
      <c r="C34" s="30" t="s">
        <v>13</v>
      </c>
      <c r="D34" s="31" t="s">
        <v>17</v>
      </c>
      <c r="E34" s="32">
        <v>34</v>
      </c>
      <c r="F34" s="32">
        <v>57</v>
      </c>
      <c r="G34" s="34">
        <v>13</v>
      </c>
      <c r="H34" s="34">
        <f>G34*F34</f>
        <v>741</v>
      </c>
      <c r="I34" s="34"/>
      <c r="J34" s="49"/>
      <c r="K34" s="50">
        <f>J34+H34</f>
        <v>741</v>
      </c>
      <c r="L34" s="131"/>
    </row>
    <row r="35" spans="1:12" x14ac:dyDescent="0.25">
      <c r="A35" s="106"/>
      <c r="B35" s="119"/>
      <c r="C35" s="30" t="s">
        <v>13</v>
      </c>
      <c r="D35" s="31" t="s">
        <v>18</v>
      </c>
      <c r="E35" s="32">
        <v>1</v>
      </c>
      <c r="F35" s="32">
        <v>2</v>
      </c>
      <c r="G35" s="34">
        <v>13</v>
      </c>
      <c r="H35" s="34">
        <f>G35*F35</f>
        <v>26</v>
      </c>
      <c r="I35" s="34"/>
      <c r="J35" s="35"/>
      <c r="K35" s="50">
        <f>J35+H35</f>
        <v>26</v>
      </c>
      <c r="L35" s="131"/>
    </row>
    <row r="36" spans="1:12" ht="15.75" thickBot="1" x14ac:dyDescent="0.3">
      <c r="A36" s="106"/>
      <c r="B36" s="119"/>
      <c r="C36" s="30" t="s">
        <v>13</v>
      </c>
      <c r="D36" s="32" t="s">
        <v>14</v>
      </c>
      <c r="E36" s="51">
        <v>772</v>
      </c>
      <c r="F36" s="52">
        <v>1404</v>
      </c>
      <c r="G36" s="34">
        <v>13</v>
      </c>
      <c r="H36" s="46">
        <f>G36*F36</f>
        <v>18252</v>
      </c>
      <c r="I36" s="34"/>
      <c r="J36" s="35"/>
      <c r="K36" s="46">
        <f>J36+H36</f>
        <v>18252</v>
      </c>
      <c r="L36" s="131"/>
    </row>
    <row r="37" spans="1:12" ht="15.75" thickBot="1" x14ac:dyDescent="0.3">
      <c r="A37" s="106"/>
      <c r="B37" s="120"/>
      <c r="C37" s="121" t="s">
        <v>15</v>
      </c>
      <c r="D37" s="122"/>
      <c r="E37" s="11">
        <f>SUM(E33:E36)</f>
        <v>861</v>
      </c>
      <c r="F37" s="11">
        <f t="shared" ref="F37:H37" si="6">SUM(F33:F36)</f>
        <v>1553</v>
      </c>
      <c r="G37" s="11"/>
      <c r="H37" s="11">
        <f t="shared" si="6"/>
        <v>20189</v>
      </c>
      <c r="I37" s="11"/>
      <c r="J37" s="14"/>
      <c r="K37" s="14">
        <f>SUM(K33:K36)</f>
        <v>20189</v>
      </c>
      <c r="L37" s="131"/>
    </row>
    <row r="38" spans="1:12" x14ac:dyDescent="0.25">
      <c r="A38" s="106"/>
      <c r="B38" s="118" t="s">
        <v>28</v>
      </c>
      <c r="C38" s="23" t="s">
        <v>21</v>
      </c>
      <c r="D38" s="24" t="s">
        <v>16</v>
      </c>
      <c r="E38" s="25">
        <v>6</v>
      </c>
      <c r="F38" s="26">
        <v>10</v>
      </c>
      <c r="G38" s="27">
        <v>13</v>
      </c>
      <c r="H38" s="28">
        <f>G38*F38</f>
        <v>130</v>
      </c>
      <c r="I38" s="34">
        <v>11</v>
      </c>
      <c r="J38" s="34">
        <f>I38*F38</f>
        <v>110</v>
      </c>
      <c r="K38" s="29">
        <f>J38+H38</f>
        <v>240</v>
      </c>
      <c r="L38" s="131"/>
    </row>
    <row r="39" spans="1:12" x14ac:dyDescent="0.25">
      <c r="A39" s="106"/>
      <c r="B39" s="119"/>
      <c r="C39" s="30" t="s">
        <v>21</v>
      </c>
      <c r="D39" s="31" t="s">
        <v>17</v>
      </c>
      <c r="E39" s="32">
        <v>39</v>
      </c>
      <c r="F39" s="33">
        <v>65</v>
      </c>
      <c r="G39" s="34">
        <v>13</v>
      </c>
      <c r="H39" s="53">
        <f>G39*F39</f>
        <v>845</v>
      </c>
      <c r="I39" s="34">
        <v>11</v>
      </c>
      <c r="J39" s="34">
        <f t="shared" ref="J39:J41" si="7">I39*F39</f>
        <v>715</v>
      </c>
      <c r="K39" s="50">
        <f>J39+H39</f>
        <v>1560</v>
      </c>
      <c r="L39" s="131"/>
    </row>
    <row r="40" spans="1:12" ht="15.75" thickBot="1" x14ac:dyDescent="0.3">
      <c r="A40" s="106"/>
      <c r="B40" s="119"/>
      <c r="C40" s="30" t="s">
        <v>21</v>
      </c>
      <c r="D40" s="31" t="s">
        <v>18</v>
      </c>
      <c r="E40" s="32">
        <v>15</v>
      </c>
      <c r="F40" s="37">
        <v>25</v>
      </c>
      <c r="G40" s="34">
        <v>13</v>
      </c>
      <c r="H40" s="35">
        <f>G40*F40</f>
        <v>325</v>
      </c>
      <c r="I40" s="34">
        <v>11</v>
      </c>
      <c r="J40" s="34">
        <f t="shared" si="7"/>
        <v>275</v>
      </c>
      <c r="K40" s="50">
        <f>J40+H40</f>
        <v>600</v>
      </c>
      <c r="L40" s="131"/>
    </row>
    <row r="41" spans="1:12" ht="15.75" thickBot="1" x14ac:dyDescent="0.3">
      <c r="A41" s="106"/>
      <c r="B41" s="119"/>
      <c r="C41" s="30" t="s">
        <v>21</v>
      </c>
      <c r="D41" s="32" t="s">
        <v>14</v>
      </c>
      <c r="E41" s="32">
        <v>192</v>
      </c>
      <c r="F41" s="37">
        <v>349</v>
      </c>
      <c r="G41" s="34">
        <v>13</v>
      </c>
      <c r="H41" s="28">
        <f>G41*F41</f>
        <v>4537</v>
      </c>
      <c r="I41" s="34">
        <v>11</v>
      </c>
      <c r="J41" s="34">
        <f t="shared" si="7"/>
        <v>3839</v>
      </c>
      <c r="K41" s="46">
        <f>J41+H41</f>
        <v>8376</v>
      </c>
      <c r="L41" s="131"/>
    </row>
    <row r="42" spans="1:12" ht="15.75" thickBot="1" x14ac:dyDescent="0.3">
      <c r="A42" s="106"/>
      <c r="B42" s="120"/>
      <c r="C42" s="5" t="s">
        <v>15</v>
      </c>
      <c r="D42" s="6"/>
      <c r="E42" s="7">
        <f>SUM(E38:E41)</f>
        <v>252</v>
      </c>
      <c r="F42" s="7">
        <f t="shared" ref="F42:K42" si="8">SUM(F38:F41)</f>
        <v>449</v>
      </c>
      <c r="G42" s="7"/>
      <c r="H42" s="7">
        <f t="shared" si="8"/>
        <v>5837</v>
      </c>
      <c r="I42" s="7"/>
      <c r="J42" s="13">
        <f t="shared" si="8"/>
        <v>4939</v>
      </c>
      <c r="K42" s="13">
        <f t="shared" si="8"/>
        <v>10776</v>
      </c>
      <c r="L42" s="131"/>
    </row>
    <row r="43" spans="1:12" ht="18" customHeight="1" thickBot="1" x14ac:dyDescent="0.3">
      <c r="A43" s="107"/>
      <c r="B43" s="111" t="s">
        <v>89</v>
      </c>
      <c r="C43" s="112"/>
      <c r="D43" s="113"/>
      <c r="E43" s="98">
        <f>E42+E37</f>
        <v>1113</v>
      </c>
      <c r="F43" s="98">
        <f t="shared" ref="F43:K43" si="9">F42+F37</f>
        <v>2002</v>
      </c>
      <c r="G43" s="98"/>
      <c r="H43" s="98">
        <f t="shared" si="9"/>
        <v>26026</v>
      </c>
      <c r="I43" s="98"/>
      <c r="J43" s="98">
        <f t="shared" si="9"/>
        <v>4939</v>
      </c>
      <c r="K43" s="100">
        <f t="shared" si="9"/>
        <v>30965</v>
      </c>
      <c r="L43" s="132"/>
    </row>
    <row r="44" spans="1:12" x14ac:dyDescent="0.25">
      <c r="A44" s="105" t="s">
        <v>76</v>
      </c>
      <c r="B44" s="118" t="s">
        <v>29</v>
      </c>
      <c r="C44" s="23" t="s">
        <v>13</v>
      </c>
      <c r="D44" s="24" t="s">
        <v>16</v>
      </c>
      <c r="E44" s="25">
        <v>8</v>
      </c>
      <c r="F44" s="25">
        <v>13</v>
      </c>
      <c r="G44" s="27">
        <v>13</v>
      </c>
      <c r="H44" s="27">
        <f>G44*F44</f>
        <v>169</v>
      </c>
      <c r="I44" s="27"/>
      <c r="J44" s="28"/>
      <c r="K44" s="29">
        <f>J44+H44</f>
        <v>169</v>
      </c>
      <c r="L44" s="114">
        <f>K75*5%</f>
        <v>1807.4</v>
      </c>
    </row>
    <row r="45" spans="1:12" x14ac:dyDescent="0.25">
      <c r="A45" s="106"/>
      <c r="B45" s="119"/>
      <c r="C45" s="30" t="s">
        <v>13</v>
      </c>
      <c r="D45" s="31" t="s">
        <v>17</v>
      </c>
      <c r="E45" s="32">
        <v>19</v>
      </c>
      <c r="F45" s="32">
        <v>32</v>
      </c>
      <c r="G45" s="34">
        <v>13</v>
      </c>
      <c r="H45" s="34">
        <f>G45*F45</f>
        <v>416</v>
      </c>
      <c r="I45" s="34"/>
      <c r="J45" s="49"/>
      <c r="K45" s="36">
        <f>J45+H45</f>
        <v>416</v>
      </c>
      <c r="L45" s="115"/>
    </row>
    <row r="46" spans="1:12" x14ac:dyDescent="0.25">
      <c r="A46" s="106"/>
      <c r="B46" s="119"/>
      <c r="C46" s="30" t="s">
        <v>13</v>
      </c>
      <c r="D46" s="31" t="s">
        <v>18</v>
      </c>
      <c r="E46" s="32">
        <v>17</v>
      </c>
      <c r="F46" s="32">
        <v>28</v>
      </c>
      <c r="G46" s="34">
        <v>13</v>
      </c>
      <c r="H46" s="34">
        <f>G46*F46</f>
        <v>364</v>
      </c>
      <c r="I46" s="34"/>
      <c r="J46" s="49"/>
      <c r="K46" s="50">
        <f>J46+H46</f>
        <v>364</v>
      </c>
      <c r="L46" s="115"/>
    </row>
    <row r="47" spans="1:12" ht="15.75" thickBot="1" x14ac:dyDescent="0.3">
      <c r="A47" s="106"/>
      <c r="B47" s="119"/>
      <c r="C47" s="30" t="s">
        <v>13</v>
      </c>
      <c r="D47" s="32" t="s">
        <v>14</v>
      </c>
      <c r="E47" s="51">
        <v>843</v>
      </c>
      <c r="F47" s="52">
        <v>1533</v>
      </c>
      <c r="G47" s="34">
        <v>13</v>
      </c>
      <c r="H47" s="46">
        <f>G47*F47</f>
        <v>19929</v>
      </c>
      <c r="I47" s="34"/>
      <c r="J47" s="35"/>
      <c r="K47" s="46">
        <f>J47+H47</f>
        <v>19929</v>
      </c>
      <c r="L47" s="115"/>
    </row>
    <row r="48" spans="1:12" ht="15.75" thickBot="1" x14ac:dyDescent="0.3">
      <c r="A48" s="106"/>
      <c r="B48" s="120"/>
      <c r="C48" s="73" t="s">
        <v>15</v>
      </c>
      <c r="D48" s="5"/>
      <c r="E48" s="7">
        <f>SUM(E44:E47)</f>
        <v>887</v>
      </c>
      <c r="F48" s="7">
        <f t="shared" ref="F48:K48" si="10">SUM(F44:F47)</f>
        <v>1606</v>
      </c>
      <c r="G48" s="7"/>
      <c r="H48" s="7">
        <f t="shared" si="10"/>
        <v>20878</v>
      </c>
      <c r="I48" s="7"/>
      <c r="J48" s="13"/>
      <c r="K48" s="72">
        <f t="shared" si="10"/>
        <v>20878</v>
      </c>
      <c r="L48" s="115"/>
    </row>
    <row r="49" spans="1:15" x14ac:dyDescent="0.25">
      <c r="A49" s="106"/>
      <c r="B49" s="123" t="s">
        <v>93</v>
      </c>
      <c r="C49" s="67" t="s">
        <v>13</v>
      </c>
      <c r="D49" s="55" t="s">
        <v>16</v>
      </c>
      <c r="E49" s="81">
        <v>26</v>
      </c>
      <c r="F49" s="81">
        <v>43</v>
      </c>
      <c r="G49" s="81">
        <v>13</v>
      </c>
      <c r="H49" s="81">
        <f>F49*G49</f>
        <v>559</v>
      </c>
      <c r="I49" s="81"/>
      <c r="J49" s="82"/>
      <c r="K49" s="82">
        <f>H49</f>
        <v>559</v>
      </c>
      <c r="L49" s="116"/>
    </row>
    <row r="50" spans="1:15" x14ac:dyDescent="0.25">
      <c r="A50" s="106"/>
      <c r="B50" s="124"/>
      <c r="C50" s="30" t="s">
        <v>13</v>
      </c>
      <c r="D50" s="31" t="s">
        <v>17</v>
      </c>
      <c r="E50" s="76">
        <v>118</v>
      </c>
      <c r="F50" s="76">
        <v>197</v>
      </c>
      <c r="G50" s="76">
        <v>13</v>
      </c>
      <c r="H50" s="76">
        <f t="shared" ref="H50:H55" si="11">F50*G50</f>
        <v>2561</v>
      </c>
      <c r="I50" s="76"/>
      <c r="J50" s="77"/>
      <c r="K50" s="77">
        <f t="shared" ref="K50:K55" si="12">H50</f>
        <v>2561</v>
      </c>
      <c r="L50" s="116"/>
    </row>
    <row r="51" spans="1:15" x14ac:dyDescent="0.25">
      <c r="A51" s="106"/>
      <c r="B51" s="124"/>
      <c r="C51" s="30" t="s">
        <v>13</v>
      </c>
      <c r="D51" s="31" t="s">
        <v>18</v>
      </c>
      <c r="E51" s="76">
        <v>6</v>
      </c>
      <c r="F51" s="76">
        <v>10</v>
      </c>
      <c r="G51" s="76">
        <v>13</v>
      </c>
      <c r="H51" s="76">
        <f t="shared" si="11"/>
        <v>130</v>
      </c>
      <c r="I51" s="76"/>
      <c r="J51" s="77"/>
      <c r="K51" s="77">
        <f t="shared" si="12"/>
        <v>130</v>
      </c>
      <c r="L51" s="116"/>
      <c r="O51" s="97"/>
    </row>
    <row r="52" spans="1:15" x14ac:dyDescent="0.25">
      <c r="A52" s="106"/>
      <c r="B52" s="124"/>
      <c r="C52" s="30" t="s">
        <v>13</v>
      </c>
      <c r="D52" s="32" t="s">
        <v>14</v>
      </c>
      <c r="E52" s="76">
        <v>170</v>
      </c>
      <c r="F52" s="76">
        <v>309</v>
      </c>
      <c r="G52" s="76">
        <v>13</v>
      </c>
      <c r="H52" s="76">
        <f t="shared" si="11"/>
        <v>4017</v>
      </c>
      <c r="I52" s="76"/>
      <c r="J52" s="77"/>
      <c r="K52" s="77">
        <f t="shared" si="12"/>
        <v>4017</v>
      </c>
      <c r="L52" s="116"/>
    </row>
    <row r="53" spans="1:15" x14ac:dyDescent="0.25">
      <c r="A53" s="106"/>
      <c r="B53" s="124"/>
      <c r="C53" s="30" t="s">
        <v>94</v>
      </c>
      <c r="D53" s="31" t="s">
        <v>17</v>
      </c>
      <c r="E53" s="76">
        <v>13</v>
      </c>
      <c r="F53" s="76">
        <v>22</v>
      </c>
      <c r="G53" s="76">
        <v>13</v>
      </c>
      <c r="H53" s="76">
        <f t="shared" si="11"/>
        <v>286</v>
      </c>
      <c r="I53" s="76"/>
      <c r="J53" s="77"/>
      <c r="K53" s="77">
        <f t="shared" si="12"/>
        <v>286</v>
      </c>
      <c r="L53" s="116"/>
    </row>
    <row r="54" spans="1:15" x14ac:dyDescent="0.25">
      <c r="A54" s="106"/>
      <c r="B54" s="124"/>
      <c r="C54" s="30" t="s">
        <v>94</v>
      </c>
      <c r="D54" s="31" t="s">
        <v>18</v>
      </c>
      <c r="E54" s="76">
        <v>8</v>
      </c>
      <c r="F54" s="76">
        <v>13</v>
      </c>
      <c r="G54" s="76">
        <v>13</v>
      </c>
      <c r="H54" s="76">
        <f t="shared" si="11"/>
        <v>169</v>
      </c>
      <c r="I54" s="76"/>
      <c r="J54" s="77"/>
      <c r="K54" s="77">
        <f t="shared" si="12"/>
        <v>169</v>
      </c>
      <c r="L54" s="116"/>
    </row>
    <row r="55" spans="1:15" ht="15.75" thickBot="1" x14ac:dyDescent="0.3">
      <c r="A55" s="106"/>
      <c r="B55" s="124"/>
      <c r="C55" s="56" t="s">
        <v>94</v>
      </c>
      <c r="D55" s="57" t="s">
        <v>14</v>
      </c>
      <c r="E55" s="70">
        <v>20</v>
      </c>
      <c r="F55" s="70">
        <v>36</v>
      </c>
      <c r="G55" s="70">
        <v>13</v>
      </c>
      <c r="H55" s="70">
        <f t="shared" si="11"/>
        <v>468</v>
      </c>
      <c r="I55" s="70"/>
      <c r="J55" s="79"/>
      <c r="K55" s="80">
        <f t="shared" si="12"/>
        <v>468</v>
      </c>
      <c r="L55" s="116"/>
    </row>
    <row r="56" spans="1:15" ht="15.75" thickBot="1" x14ac:dyDescent="0.3">
      <c r="A56" s="106"/>
      <c r="B56" s="125"/>
      <c r="C56" s="121" t="s">
        <v>15</v>
      </c>
      <c r="D56" s="122"/>
      <c r="E56" s="7">
        <f>SUM(E49:E55)</f>
        <v>361</v>
      </c>
      <c r="F56" s="7">
        <f>SUM(F49:F55)</f>
        <v>630</v>
      </c>
      <c r="G56" s="7"/>
      <c r="H56" s="7"/>
      <c r="I56" s="7"/>
      <c r="J56" s="13"/>
      <c r="K56" s="72">
        <f>SUM(K49:K55)</f>
        <v>8190</v>
      </c>
      <c r="L56" s="115"/>
    </row>
    <row r="57" spans="1:15" x14ac:dyDescent="0.25">
      <c r="A57" s="106"/>
      <c r="B57" s="118" t="s">
        <v>30</v>
      </c>
      <c r="C57" s="67" t="s">
        <v>31</v>
      </c>
      <c r="D57" s="55" t="s">
        <v>16</v>
      </c>
      <c r="E57" s="39">
        <v>4</v>
      </c>
      <c r="F57" s="71">
        <v>7</v>
      </c>
      <c r="G57" s="38">
        <v>13</v>
      </c>
      <c r="H57" s="35">
        <f>G57*F57</f>
        <v>91</v>
      </c>
      <c r="I57" s="38">
        <v>11</v>
      </c>
      <c r="J57" s="38">
        <f>I57*F57</f>
        <v>77</v>
      </c>
      <c r="K57" s="36">
        <f>J57+H57</f>
        <v>168</v>
      </c>
      <c r="L57" s="115"/>
    </row>
    <row r="58" spans="1:15" x14ac:dyDescent="0.25">
      <c r="A58" s="106"/>
      <c r="B58" s="119"/>
      <c r="C58" s="30" t="s">
        <v>31</v>
      </c>
      <c r="D58" s="31" t="s">
        <v>17</v>
      </c>
      <c r="E58" s="32">
        <v>14</v>
      </c>
      <c r="F58" s="33">
        <v>23</v>
      </c>
      <c r="G58" s="34">
        <v>13</v>
      </c>
      <c r="H58" s="49">
        <f>G58*F58</f>
        <v>299</v>
      </c>
      <c r="I58" s="34">
        <v>11</v>
      </c>
      <c r="J58" s="34">
        <f t="shared" ref="J58:J60" si="13">I58*F58</f>
        <v>253</v>
      </c>
      <c r="K58" s="50">
        <f>J58+H58</f>
        <v>552</v>
      </c>
      <c r="L58" s="115"/>
    </row>
    <row r="59" spans="1:15" ht="15.75" thickBot="1" x14ac:dyDescent="0.3">
      <c r="A59" s="106"/>
      <c r="B59" s="119"/>
      <c r="C59" s="30" t="s">
        <v>31</v>
      </c>
      <c r="D59" s="31" t="s">
        <v>18</v>
      </c>
      <c r="E59" s="32">
        <v>3</v>
      </c>
      <c r="F59" s="37">
        <v>5</v>
      </c>
      <c r="G59" s="34">
        <v>13</v>
      </c>
      <c r="H59" s="49">
        <f>G59*F59</f>
        <v>65</v>
      </c>
      <c r="I59" s="34">
        <v>11</v>
      </c>
      <c r="J59" s="34">
        <f t="shared" si="13"/>
        <v>55</v>
      </c>
      <c r="K59" s="46">
        <f>J59+H59</f>
        <v>120</v>
      </c>
      <c r="L59" s="115"/>
    </row>
    <row r="60" spans="1:15" ht="15.75" thickBot="1" x14ac:dyDescent="0.3">
      <c r="A60" s="106"/>
      <c r="B60" s="119"/>
      <c r="C60" s="30" t="s">
        <v>31</v>
      </c>
      <c r="D60" s="32" t="s">
        <v>14</v>
      </c>
      <c r="E60" s="32">
        <v>56</v>
      </c>
      <c r="F60" s="37">
        <v>102</v>
      </c>
      <c r="G60" s="34">
        <v>13</v>
      </c>
      <c r="H60" s="35">
        <f>G60*F60</f>
        <v>1326</v>
      </c>
      <c r="I60" s="34">
        <v>11</v>
      </c>
      <c r="J60" s="34">
        <f t="shared" si="13"/>
        <v>1122</v>
      </c>
      <c r="K60" s="43">
        <f>J60+H60</f>
        <v>2448</v>
      </c>
      <c r="L60" s="115"/>
    </row>
    <row r="61" spans="1:15" ht="15.75" thickBot="1" x14ac:dyDescent="0.3">
      <c r="A61" s="106"/>
      <c r="B61" s="120"/>
      <c r="C61" s="54" t="s">
        <v>15</v>
      </c>
      <c r="D61" s="6"/>
      <c r="E61" s="7">
        <f>SUM(E57:E60)</f>
        <v>77</v>
      </c>
      <c r="F61" s="7">
        <f t="shared" ref="F61:K61" si="14">SUM(F57:F60)</f>
        <v>137</v>
      </c>
      <c r="G61" s="7"/>
      <c r="H61" s="7">
        <f t="shared" si="14"/>
        <v>1781</v>
      </c>
      <c r="I61" s="7"/>
      <c r="J61" s="13">
        <f t="shared" si="14"/>
        <v>1507</v>
      </c>
      <c r="K61" s="13">
        <f t="shared" si="14"/>
        <v>3288</v>
      </c>
      <c r="L61" s="115"/>
    </row>
    <row r="62" spans="1:15" x14ac:dyDescent="0.25">
      <c r="A62" s="106"/>
      <c r="B62" s="118" t="s">
        <v>32</v>
      </c>
      <c r="C62" s="23" t="s">
        <v>31</v>
      </c>
      <c r="D62" s="24" t="s">
        <v>16</v>
      </c>
      <c r="E62" s="25">
        <v>2</v>
      </c>
      <c r="F62" s="26">
        <v>3</v>
      </c>
      <c r="G62" s="27">
        <v>13</v>
      </c>
      <c r="H62" s="28">
        <f>G62*F62</f>
        <v>39</v>
      </c>
      <c r="I62" s="34">
        <v>11</v>
      </c>
      <c r="J62" s="34">
        <f>I62*F62</f>
        <v>33</v>
      </c>
      <c r="K62" s="29">
        <f>J62+H62</f>
        <v>72</v>
      </c>
      <c r="L62" s="115"/>
    </row>
    <row r="63" spans="1:15" x14ac:dyDescent="0.25">
      <c r="A63" s="106"/>
      <c r="B63" s="119"/>
      <c r="C63" s="30" t="s">
        <v>31</v>
      </c>
      <c r="D63" s="31" t="s">
        <v>17</v>
      </c>
      <c r="E63" s="32">
        <v>8</v>
      </c>
      <c r="F63" s="33">
        <v>13</v>
      </c>
      <c r="G63" s="34">
        <v>13</v>
      </c>
      <c r="H63" s="53">
        <f>G63*F63</f>
        <v>169</v>
      </c>
      <c r="I63" s="34">
        <v>11</v>
      </c>
      <c r="J63" s="34">
        <f t="shared" ref="J63:J65" si="15">I63*F63</f>
        <v>143</v>
      </c>
      <c r="K63" s="50">
        <f>J63+H63</f>
        <v>312</v>
      </c>
      <c r="L63" s="115"/>
    </row>
    <row r="64" spans="1:15" x14ac:dyDescent="0.25">
      <c r="A64" s="106"/>
      <c r="B64" s="119"/>
      <c r="C64" s="30" t="s">
        <v>31</v>
      </c>
      <c r="D64" s="31" t="s">
        <v>18</v>
      </c>
      <c r="E64" s="32">
        <v>2</v>
      </c>
      <c r="F64" s="37">
        <v>3</v>
      </c>
      <c r="G64" s="34">
        <v>13</v>
      </c>
      <c r="H64" s="35">
        <f>G64*F64</f>
        <v>39</v>
      </c>
      <c r="I64" s="34">
        <v>11</v>
      </c>
      <c r="J64" s="34">
        <f t="shared" si="15"/>
        <v>33</v>
      </c>
      <c r="K64" s="50">
        <f>J64+H64</f>
        <v>72</v>
      </c>
      <c r="L64" s="115"/>
    </row>
    <row r="65" spans="1:12" ht="15.75" thickBot="1" x14ac:dyDescent="0.3">
      <c r="A65" s="106"/>
      <c r="B65" s="119"/>
      <c r="C65" s="30" t="s">
        <v>31</v>
      </c>
      <c r="D65" s="32" t="s">
        <v>14</v>
      </c>
      <c r="E65" s="32">
        <v>31</v>
      </c>
      <c r="F65" s="37">
        <v>56</v>
      </c>
      <c r="G65" s="34">
        <v>13</v>
      </c>
      <c r="H65" s="35">
        <f>G65*F65</f>
        <v>728</v>
      </c>
      <c r="I65" s="34">
        <v>11</v>
      </c>
      <c r="J65" s="34">
        <f t="shared" si="15"/>
        <v>616</v>
      </c>
      <c r="K65" s="46">
        <f>J65+H65</f>
        <v>1344</v>
      </c>
      <c r="L65" s="115"/>
    </row>
    <row r="66" spans="1:12" ht="15.75" thickBot="1" x14ac:dyDescent="0.3">
      <c r="A66" s="106"/>
      <c r="B66" s="120"/>
      <c r="C66" s="5" t="s">
        <v>15</v>
      </c>
      <c r="D66" s="6"/>
      <c r="E66" s="7">
        <f>SUM(E62:E65)</f>
        <v>43</v>
      </c>
      <c r="F66" s="7">
        <f t="shared" ref="F66:K66" si="16">SUM(F62:F65)</f>
        <v>75</v>
      </c>
      <c r="G66" s="7"/>
      <c r="H66" s="7">
        <f t="shared" si="16"/>
        <v>975</v>
      </c>
      <c r="I66" s="7"/>
      <c r="J66" s="13">
        <f t="shared" si="16"/>
        <v>825</v>
      </c>
      <c r="K66" s="13">
        <f t="shared" si="16"/>
        <v>1800</v>
      </c>
      <c r="L66" s="115"/>
    </row>
    <row r="67" spans="1:12" x14ac:dyDescent="0.25">
      <c r="A67" s="106"/>
      <c r="B67" s="146" t="s">
        <v>33</v>
      </c>
      <c r="C67" s="23" t="s">
        <v>21</v>
      </c>
      <c r="D67" s="24" t="s">
        <v>16</v>
      </c>
      <c r="E67" s="25">
        <v>1</v>
      </c>
      <c r="F67" s="26">
        <v>2</v>
      </c>
      <c r="G67" s="27">
        <v>13</v>
      </c>
      <c r="H67" s="28">
        <f>G67*F67</f>
        <v>26</v>
      </c>
      <c r="I67" s="34">
        <v>11</v>
      </c>
      <c r="J67" s="34">
        <f>I67*F67</f>
        <v>22</v>
      </c>
      <c r="K67" s="29">
        <f>J67+H67</f>
        <v>48</v>
      </c>
      <c r="L67" s="115"/>
    </row>
    <row r="68" spans="1:12" x14ac:dyDescent="0.25">
      <c r="A68" s="106"/>
      <c r="B68" s="147"/>
      <c r="C68" s="30" t="s">
        <v>21</v>
      </c>
      <c r="D68" s="31" t="s">
        <v>17</v>
      </c>
      <c r="E68" s="32">
        <v>6</v>
      </c>
      <c r="F68" s="33">
        <v>10</v>
      </c>
      <c r="G68" s="34">
        <v>13</v>
      </c>
      <c r="H68" s="49">
        <f>G68*F68</f>
        <v>130</v>
      </c>
      <c r="I68" s="34">
        <v>11</v>
      </c>
      <c r="J68" s="34">
        <f t="shared" ref="J68:J70" si="17">I68*F68</f>
        <v>110</v>
      </c>
      <c r="K68" s="50">
        <f>J68+H68</f>
        <v>240</v>
      </c>
      <c r="L68" s="115"/>
    </row>
    <row r="69" spans="1:12" x14ac:dyDescent="0.25">
      <c r="A69" s="106"/>
      <c r="B69" s="147"/>
      <c r="C69" s="30" t="s">
        <v>21</v>
      </c>
      <c r="D69" s="31" t="s">
        <v>18</v>
      </c>
      <c r="E69" s="32">
        <v>2</v>
      </c>
      <c r="F69" s="37">
        <v>3</v>
      </c>
      <c r="G69" s="34">
        <v>13</v>
      </c>
      <c r="H69" s="49">
        <f>G69*F69</f>
        <v>39</v>
      </c>
      <c r="I69" s="34">
        <v>11</v>
      </c>
      <c r="J69" s="34">
        <f t="shared" si="17"/>
        <v>33</v>
      </c>
      <c r="K69" s="50">
        <f>J69+H69</f>
        <v>72</v>
      </c>
      <c r="L69" s="115"/>
    </row>
    <row r="70" spans="1:12" ht="15.75" thickBot="1" x14ac:dyDescent="0.3">
      <c r="A70" s="106"/>
      <c r="B70" s="147"/>
      <c r="C70" s="30" t="s">
        <v>21</v>
      </c>
      <c r="D70" s="32" t="s">
        <v>14</v>
      </c>
      <c r="E70" s="32">
        <v>29</v>
      </c>
      <c r="F70" s="37">
        <v>53</v>
      </c>
      <c r="G70" s="34">
        <v>13</v>
      </c>
      <c r="H70" s="35">
        <f>G70*F70</f>
        <v>689</v>
      </c>
      <c r="I70" s="34">
        <v>11</v>
      </c>
      <c r="J70" s="34">
        <f t="shared" si="17"/>
        <v>583</v>
      </c>
      <c r="K70" s="46">
        <f>J70+H70</f>
        <v>1272</v>
      </c>
      <c r="L70" s="115"/>
    </row>
    <row r="71" spans="1:12" ht="15.75" thickBot="1" x14ac:dyDescent="0.3">
      <c r="A71" s="106"/>
      <c r="B71" s="148"/>
      <c r="C71" s="54" t="s">
        <v>15</v>
      </c>
      <c r="D71" s="6"/>
      <c r="E71" s="7">
        <f>SUM(E67:E70)</f>
        <v>38</v>
      </c>
      <c r="F71" s="7">
        <f t="shared" ref="F71:K71" si="18">SUM(F67:F70)</f>
        <v>68</v>
      </c>
      <c r="G71" s="7"/>
      <c r="H71" s="7">
        <f t="shared" si="18"/>
        <v>884</v>
      </c>
      <c r="I71" s="7"/>
      <c r="J71" s="13">
        <f t="shared" si="18"/>
        <v>748</v>
      </c>
      <c r="K71" s="13">
        <f t="shared" si="18"/>
        <v>1632</v>
      </c>
      <c r="L71" s="115"/>
    </row>
    <row r="72" spans="1:12" x14ac:dyDescent="0.25">
      <c r="A72" s="106"/>
      <c r="B72" s="147" t="s">
        <v>34</v>
      </c>
      <c r="C72" s="30" t="s">
        <v>21</v>
      </c>
      <c r="D72" s="31" t="s">
        <v>17</v>
      </c>
      <c r="E72" s="32">
        <v>1</v>
      </c>
      <c r="F72" s="33">
        <v>2</v>
      </c>
      <c r="G72" s="34">
        <v>13</v>
      </c>
      <c r="H72" s="49">
        <f>G72*F72</f>
        <v>26</v>
      </c>
      <c r="I72" s="34">
        <v>11</v>
      </c>
      <c r="J72" s="34">
        <f>I72*F72</f>
        <v>22</v>
      </c>
      <c r="K72" s="50">
        <f>J72+H72</f>
        <v>48</v>
      </c>
      <c r="L72" s="115"/>
    </row>
    <row r="73" spans="1:12" ht="15.75" thickBot="1" x14ac:dyDescent="0.3">
      <c r="A73" s="106"/>
      <c r="B73" s="147"/>
      <c r="C73" s="30" t="s">
        <v>21</v>
      </c>
      <c r="D73" s="32" t="s">
        <v>14</v>
      </c>
      <c r="E73" s="32">
        <v>7</v>
      </c>
      <c r="F73" s="37">
        <v>13</v>
      </c>
      <c r="G73" s="34">
        <v>13</v>
      </c>
      <c r="H73" s="35">
        <f>G73*F73</f>
        <v>169</v>
      </c>
      <c r="I73" s="34">
        <v>11</v>
      </c>
      <c r="J73" s="34">
        <f>I73*F73</f>
        <v>143</v>
      </c>
      <c r="K73" s="46">
        <f>J73+H73</f>
        <v>312</v>
      </c>
      <c r="L73" s="115"/>
    </row>
    <row r="74" spans="1:12" ht="15.75" thickBot="1" x14ac:dyDescent="0.3">
      <c r="A74" s="106"/>
      <c r="B74" s="148"/>
      <c r="C74" s="5" t="s">
        <v>15</v>
      </c>
      <c r="D74" s="6"/>
      <c r="E74" s="7">
        <f>SUM(E72:E73)</f>
        <v>8</v>
      </c>
      <c r="F74" s="7">
        <f>SUM(F72:F73)</f>
        <v>15</v>
      </c>
      <c r="G74" s="7"/>
      <c r="H74" s="7">
        <f>SUM(H72:H73)</f>
        <v>195</v>
      </c>
      <c r="I74" s="7"/>
      <c r="J74" s="13">
        <f>SUM(J72:J73)</f>
        <v>165</v>
      </c>
      <c r="K74" s="13">
        <f>SUM(K72:K73)</f>
        <v>360</v>
      </c>
      <c r="L74" s="115"/>
    </row>
    <row r="75" spans="1:12" ht="22.5" customHeight="1" thickBot="1" x14ac:dyDescent="0.3">
      <c r="A75" s="107"/>
      <c r="B75" s="111" t="s">
        <v>88</v>
      </c>
      <c r="C75" s="112"/>
      <c r="D75" s="113"/>
      <c r="E75" s="98">
        <f>E74+E71+E66+E61+E48+E56</f>
        <v>1414</v>
      </c>
      <c r="F75" s="98">
        <f t="shared" ref="F75:K75" si="19">F74+F71+F66+F61+F48+F56</f>
        <v>2531</v>
      </c>
      <c r="G75" s="98"/>
      <c r="H75" s="98">
        <f t="shared" si="19"/>
        <v>24713</v>
      </c>
      <c r="I75" s="98"/>
      <c r="J75" s="98">
        <f t="shared" si="19"/>
        <v>3245</v>
      </c>
      <c r="K75" s="100">
        <f t="shared" si="19"/>
        <v>36148</v>
      </c>
      <c r="L75" s="117"/>
    </row>
    <row r="76" spans="1:12" x14ac:dyDescent="0.25">
      <c r="A76" s="108" t="s">
        <v>77</v>
      </c>
      <c r="B76" s="118" t="s">
        <v>35</v>
      </c>
      <c r="C76" s="23" t="s">
        <v>13</v>
      </c>
      <c r="D76" s="24" t="s">
        <v>16</v>
      </c>
      <c r="E76" s="25">
        <v>2</v>
      </c>
      <c r="F76" s="25">
        <v>3</v>
      </c>
      <c r="G76" s="27">
        <v>13</v>
      </c>
      <c r="H76" s="27">
        <f>G76*F76</f>
        <v>39</v>
      </c>
      <c r="I76" s="27"/>
      <c r="J76" s="28"/>
      <c r="K76" s="29">
        <f>J76+H76</f>
        <v>39</v>
      </c>
      <c r="L76" s="114">
        <f>K99*5%</f>
        <v>1989.1000000000001</v>
      </c>
    </row>
    <row r="77" spans="1:12" x14ac:dyDescent="0.25">
      <c r="A77" s="106"/>
      <c r="B77" s="119"/>
      <c r="C77" s="30" t="s">
        <v>13</v>
      </c>
      <c r="D77" s="31" t="s">
        <v>17</v>
      </c>
      <c r="E77" s="32">
        <v>12</v>
      </c>
      <c r="F77" s="32">
        <v>20</v>
      </c>
      <c r="G77" s="34">
        <v>13</v>
      </c>
      <c r="H77" s="38">
        <f>G77*F77</f>
        <v>260</v>
      </c>
      <c r="I77" s="34"/>
      <c r="J77" s="49"/>
      <c r="K77" s="50">
        <f>J77+H77</f>
        <v>260</v>
      </c>
      <c r="L77" s="115"/>
    </row>
    <row r="78" spans="1:12" ht="15.75" thickBot="1" x14ac:dyDescent="0.3">
      <c r="A78" s="106"/>
      <c r="B78" s="119"/>
      <c r="C78" s="30" t="s">
        <v>13</v>
      </c>
      <c r="D78" s="32" t="s">
        <v>14</v>
      </c>
      <c r="E78" s="51">
        <v>43</v>
      </c>
      <c r="F78" s="52">
        <v>78</v>
      </c>
      <c r="G78" s="34">
        <v>13</v>
      </c>
      <c r="H78" s="46">
        <f>G78*F78</f>
        <v>1014</v>
      </c>
      <c r="I78" s="34"/>
      <c r="J78" s="35"/>
      <c r="K78" s="46">
        <f>J78+H78</f>
        <v>1014</v>
      </c>
      <c r="L78" s="115"/>
    </row>
    <row r="79" spans="1:12" ht="15.75" thickBot="1" x14ac:dyDescent="0.3">
      <c r="A79" s="106"/>
      <c r="B79" s="120"/>
      <c r="C79" s="5" t="s">
        <v>15</v>
      </c>
      <c r="D79" s="6"/>
      <c r="E79" s="7">
        <f>SUM(E76:E78)</f>
        <v>57</v>
      </c>
      <c r="F79" s="7">
        <f t="shared" ref="F79:K79" si="20">SUM(F76:F78)</f>
        <v>101</v>
      </c>
      <c r="G79" s="7">
        <f t="shared" si="20"/>
        <v>39</v>
      </c>
      <c r="H79" s="7">
        <f t="shared" si="20"/>
        <v>1313</v>
      </c>
      <c r="I79" s="7"/>
      <c r="J79" s="13"/>
      <c r="K79" s="13">
        <f t="shared" si="20"/>
        <v>1313</v>
      </c>
      <c r="L79" s="115"/>
    </row>
    <row r="80" spans="1:12" x14ac:dyDescent="0.25">
      <c r="A80" s="106"/>
      <c r="B80" s="118" t="s">
        <v>36</v>
      </c>
      <c r="C80" s="23" t="s">
        <v>13</v>
      </c>
      <c r="D80" s="24" t="s">
        <v>16</v>
      </c>
      <c r="E80" s="25">
        <v>11</v>
      </c>
      <c r="F80" s="25">
        <v>18</v>
      </c>
      <c r="G80" s="27">
        <v>13</v>
      </c>
      <c r="H80" s="27">
        <f>G80*F80</f>
        <v>234</v>
      </c>
      <c r="I80" s="27"/>
      <c r="J80" s="28"/>
      <c r="K80" s="29">
        <f>J80+H80</f>
        <v>234</v>
      </c>
      <c r="L80" s="115"/>
    </row>
    <row r="81" spans="1:12" x14ac:dyDescent="0.25">
      <c r="A81" s="106"/>
      <c r="B81" s="119"/>
      <c r="C81" s="30" t="s">
        <v>13</v>
      </c>
      <c r="D81" s="31" t="s">
        <v>17</v>
      </c>
      <c r="E81" s="32">
        <v>13</v>
      </c>
      <c r="F81" s="32">
        <v>22</v>
      </c>
      <c r="G81" s="34">
        <v>13</v>
      </c>
      <c r="H81" s="34">
        <f>G81*F81</f>
        <v>286</v>
      </c>
      <c r="I81" s="34"/>
      <c r="J81" s="49"/>
      <c r="K81" s="50">
        <f>J81+H81</f>
        <v>286</v>
      </c>
      <c r="L81" s="115"/>
    </row>
    <row r="82" spans="1:12" x14ac:dyDescent="0.25">
      <c r="A82" s="106"/>
      <c r="B82" s="119"/>
      <c r="C82" s="30" t="s">
        <v>13</v>
      </c>
      <c r="D82" s="31" t="s">
        <v>18</v>
      </c>
      <c r="E82" s="32">
        <v>8</v>
      </c>
      <c r="F82" s="32">
        <v>13</v>
      </c>
      <c r="G82" s="34">
        <v>13</v>
      </c>
      <c r="H82" s="38">
        <f>G82*F82</f>
        <v>169</v>
      </c>
      <c r="I82" s="34"/>
      <c r="J82" s="49"/>
      <c r="K82" s="50">
        <f>J82+H82</f>
        <v>169</v>
      </c>
      <c r="L82" s="115"/>
    </row>
    <row r="83" spans="1:12" ht="15.75" thickBot="1" x14ac:dyDescent="0.3">
      <c r="A83" s="106"/>
      <c r="B83" s="119"/>
      <c r="C83" s="30" t="s">
        <v>13</v>
      </c>
      <c r="D83" s="32" t="s">
        <v>14</v>
      </c>
      <c r="E83" s="51">
        <v>398</v>
      </c>
      <c r="F83" s="52">
        <v>724</v>
      </c>
      <c r="G83" s="34">
        <v>13</v>
      </c>
      <c r="H83" s="46">
        <f>G83*F83</f>
        <v>9412</v>
      </c>
      <c r="I83" s="34"/>
      <c r="J83" s="35"/>
      <c r="K83" s="46">
        <f>J83+H83</f>
        <v>9412</v>
      </c>
      <c r="L83" s="115"/>
    </row>
    <row r="84" spans="1:12" ht="15.75" thickBot="1" x14ac:dyDescent="0.3">
      <c r="A84" s="106"/>
      <c r="B84" s="119"/>
      <c r="C84" s="5" t="s">
        <v>15</v>
      </c>
      <c r="D84" s="6"/>
      <c r="E84" s="7">
        <f>SUM(E80:E83)</f>
        <v>430</v>
      </c>
      <c r="F84" s="7">
        <f t="shared" ref="F84:K84" si="21">SUM(F80:F83)</f>
        <v>777</v>
      </c>
      <c r="G84" s="7"/>
      <c r="H84" s="7">
        <f t="shared" si="21"/>
        <v>10101</v>
      </c>
      <c r="I84" s="7"/>
      <c r="J84" s="13"/>
      <c r="K84" s="13">
        <f t="shared" si="21"/>
        <v>10101</v>
      </c>
      <c r="L84" s="115"/>
    </row>
    <row r="85" spans="1:12" x14ac:dyDescent="0.25">
      <c r="A85" s="106"/>
      <c r="B85" s="118" t="s">
        <v>37</v>
      </c>
      <c r="C85" s="23" t="s">
        <v>21</v>
      </c>
      <c r="D85" s="24" t="s">
        <v>16</v>
      </c>
      <c r="E85" s="25">
        <v>8</v>
      </c>
      <c r="F85" s="26">
        <v>13</v>
      </c>
      <c r="G85" s="27">
        <v>13</v>
      </c>
      <c r="H85" s="28">
        <f>G85*F85</f>
        <v>169</v>
      </c>
      <c r="I85" s="34">
        <v>11</v>
      </c>
      <c r="J85" s="34">
        <f>I85*F85</f>
        <v>143</v>
      </c>
      <c r="K85" s="29">
        <f>J85+H85</f>
        <v>312</v>
      </c>
      <c r="L85" s="115"/>
    </row>
    <row r="86" spans="1:12" x14ac:dyDescent="0.25">
      <c r="A86" s="106"/>
      <c r="B86" s="119"/>
      <c r="C86" s="30" t="s">
        <v>21</v>
      </c>
      <c r="D86" s="31" t="s">
        <v>17</v>
      </c>
      <c r="E86" s="32">
        <v>52</v>
      </c>
      <c r="F86" s="33">
        <v>87</v>
      </c>
      <c r="G86" s="34">
        <v>13</v>
      </c>
      <c r="H86" s="49">
        <f>G86*F86</f>
        <v>1131</v>
      </c>
      <c r="I86" s="34">
        <v>11</v>
      </c>
      <c r="J86" s="34">
        <f t="shared" ref="J86:J88" si="22">I86*F86</f>
        <v>957</v>
      </c>
      <c r="K86" s="36">
        <f>J86+H86</f>
        <v>2088</v>
      </c>
      <c r="L86" s="115"/>
    </row>
    <row r="87" spans="1:12" x14ac:dyDescent="0.25">
      <c r="A87" s="106"/>
      <c r="B87" s="119"/>
      <c r="C87" s="30" t="s">
        <v>21</v>
      </c>
      <c r="D87" s="31" t="s">
        <v>18</v>
      </c>
      <c r="E87" s="32">
        <v>20</v>
      </c>
      <c r="F87" s="37">
        <v>33</v>
      </c>
      <c r="G87" s="34">
        <v>13</v>
      </c>
      <c r="H87" s="49">
        <f>G87*F87</f>
        <v>429</v>
      </c>
      <c r="I87" s="34">
        <v>11</v>
      </c>
      <c r="J87" s="34">
        <f t="shared" si="22"/>
        <v>363</v>
      </c>
      <c r="K87" s="50">
        <f>J87+H87</f>
        <v>792</v>
      </c>
      <c r="L87" s="115"/>
    </row>
    <row r="88" spans="1:12" ht="15.75" thickBot="1" x14ac:dyDescent="0.3">
      <c r="A88" s="106"/>
      <c r="B88" s="119"/>
      <c r="C88" s="30" t="s">
        <v>21</v>
      </c>
      <c r="D88" s="32" t="s">
        <v>14</v>
      </c>
      <c r="E88" s="32">
        <v>256</v>
      </c>
      <c r="F88" s="37">
        <v>465</v>
      </c>
      <c r="G88" s="34">
        <v>13</v>
      </c>
      <c r="H88" s="35">
        <f>G88*F88</f>
        <v>6045</v>
      </c>
      <c r="I88" s="34">
        <v>11</v>
      </c>
      <c r="J88" s="34">
        <f t="shared" si="22"/>
        <v>5115</v>
      </c>
      <c r="K88" s="46">
        <f>J88+H88</f>
        <v>11160</v>
      </c>
      <c r="L88" s="115"/>
    </row>
    <row r="89" spans="1:12" ht="15.75" thickBot="1" x14ac:dyDescent="0.3">
      <c r="A89" s="106"/>
      <c r="B89" s="120"/>
      <c r="C89" s="5" t="s">
        <v>15</v>
      </c>
      <c r="D89" s="6"/>
      <c r="E89" s="7">
        <f>SUM(E85:E88)</f>
        <v>336</v>
      </c>
      <c r="F89" s="7">
        <f t="shared" ref="F89:K89" si="23">SUM(F85:F88)</f>
        <v>598</v>
      </c>
      <c r="G89" s="7"/>
      <c r="H89" s="7">
        <f t="shared" si="23"/>
        <v>7774</v>
      </c>
      <c r="I89" s="7"/>
      <c r="J89" s="13">
        <f t="shared" si="23"/>
        <v>6578</v>
      </c>
      <c r="K89" s="13">
        <f t="shared" si="23"/>
        <v>14352</v>
      </c>
      <c r="L89" s="115"/>
    </row>
    <row r="90" spans="1:12" x14ac:dyDescent="0.25">
      <c r="A90" s="106"/>
      <c r="B90" s="118" t="s">
        <v>38</v>
      </c>
      <c r="C90" s="30" t="s">
        <v>20</v>
      </c>
      <c r="D90" s="24" t="s">
        <v>16</v>
      </c>
      <c r="E90" s="32">
        <v>17</v>
      </c>
      <c r="F90" s="32">
        <v>28</v>
      </c>
      <c r="G90" s="27">
        <v>13</v>
      </c>
      <c r="H90" s="28">
        <f t="shared" ref="H90:H97" si="24">G90*F90</f>
        <v>364</v>
      </c>
      <c r="I90" s="34">
        <v>11</v>
      </c>
      <c r="J90" s="34">
        <f>I90*F90</f>
        <v>308</v>
      </c>
      <c r="K90" s="29">
        <f>J90+H90</f>
        <v>672</v>
      </c>
      <c r="L90" s="115"/>
    </row>
    <row r="91" spans="1:12" x14ac:dyDescent="0.25">
      <c r="A91" s="106"/>
      <c r="B91" s="119"/>
      <c r="C91" s="30" t="s">
        <v>20</v>
      </c>
      <c r="D91" s="31" t="s">
        <v>17</v>
      </c>
      <c r="E91" s="32">
        <v>70</v>
      </c>
      <c r="F91" s="32">
        <v>117</v>
      </c>
      <c r="G91" s="34">
        <v>13</v>
      </c>
      <c r="H91" s="49">
        <f t="shared" si="24"/>
        <v>1521</v>
      </c>
      <c r="I91" s="34">
        <v>11</v>
      </c>
      <c r="J91" s="34">
        <f t="shared" ref="J91:J97" si="25">I91*F91</f>
        <v>1287</v>
      </c>
      <c r="K91" s="45">
        <f t="shared" ref="K91:K96" si="26">J91+H91</f>
        <v>2808</v>
      </c>
      <c r="L91" s="115"/>
    </row>
    <row r="92" spans="1:12" x14ac:dyDescent="0.25">
      <c r="A92" s="106"/>
      <c r="B92" s="119"/>
      <c r="C92" s="30" t="s">
        <v>20</v>
      </c>
      <c r="D92" s="32" t="s">
        <v>18</v>
      </c>
      <c r="E92" s="32">
        <v>10</v>
      </c>
      <c r="F92" s="32">
        <v>17</v>
      </c>
      <c r="G92" s="34">
        <v>13</v>
      </c>
      <c r="H92" s="49">
        <f t="shared" si="24"/>
        <v>221</v>
      </c>
      <c r="I92" s="34">
        <v>11</v>
      </c>
      <c r="J92" s="34">
        <f t="shared" si="25"/>
        <v>187</v>
      </c>
      <c r="K92" s="45">
        <f t="shared" si="26"/>
        <v>408</v>
      </c>
      <c r="L92" s="115"/>
    </row>
    <row r="93" spans="1:12" x14ac:dyDescent="0.25">
      <c r="A93" s="106"/>
      <c r="B93" s="119"/>
      <c r="C93" s="30" t="s">
        <v>20</v>
      </c>
      <c r="D93" s="32" t="s">
        <v>14</v>
      </c>
      <c r="E93" s="32">
        <v>141</v>
      </c>
      <c r="F93" s="32">
        <v>256</v>
      </c>
      <c r="G93" s="34">
        <v>13</v>
      </c>
      <c r="H93" s="49">
        <f t="shared" si="24"/>
        <v>3328</v>
      </c>
      <c r="I93" s="34">
        <v>11</v>
      </c>
      <c r="J93" s="34">
        <f t="shared" si="25"/>
        <v>2816</v>
      </c>
      <c r="K93" s="50">
        <f t="shared" si="26"/>
        <v>6144</v>
      </c>
      <c r="L93" s="115"/>
    </row>
    <row r="94" spans="1:12" x14ac:dyDescent="0.25">
      <c r="A94" s="106"/>
      <c r="B94" s="119"/>
      <c r="C94" s="30" t="s">
        <v>19</v>
      </c>
      <c r="D94" s="55" t="s">
        <v>16</v>
      </c>
      <c r="E94" s="32">
        <v>7</v>
      </c>
      <c r="F94" s="32">
        <v>12</v>
      </c>
      <c r="G94" s="38">
        <v>13</v>
      </c>
      <c r="H94" s="49">
        <f t="shared" si="24"/>
        <v>156</v>
      </c>
      <c r="I94" s="34">
        <v>11</v>
      </c>
      <c r="J94" s="34">
        <f t="shared" si="25"/>
        <v>132</v>
      </c>
      <c r="K94" s="36">
        <f>J94+H94</f>
        <v>288</v>
      </c>
      <c r="L94" s="115"/>
    </row>
    <row r="95" spans="1:12" x14ac:dyDescent="0.25">
      <c r="A95" s="106"/>
      <c r="B95" s="119"/>
      <c r="C95" s="30" t="s">
        <v>19</v>
      </c>
      <c r="D95" s="31" t="s">
        <v>17</v>
      </c>
      <c r="E95" s="32">
        <v>28</v>
      </c>
      <c r="F95" s="32">
        <v>47</v>
      </c>
      <c r="G95" s="34">
        <v>13</v>
      </c>
      <c r="H95" s="49">
        <f t="shared" si="24"/>
        <v>611</v>
      </c>
      <c r="I95" s="34">
        <v>11</v>
      </c>
      <c r="J95" s="34">
        <f t="shared" si="25"/>
        <v>517</v>
      </c>
      <c r="K95" s="45">
        <f t="shared" si="26"/>
        <v>1128</v>
      </c>
      <c r="L95" s="115"/>
    </row>
    <row r="96" spans="1:12" x14ac:dyDescent="0.25">
      <c r="A96" s="106"/>
      <c r="B96" s="119"/>
      <c r="C96" s="30" t="s">
        <v>19</v>
      </c>
      <c r="D96" s="32" t="s">
        <v>18</v>
      </c>
      <c r="E96" s="32">
        <v>4</v>
      </c>
      <c r="F96" s="32">
        <v>7</v>
      </c>
      <c r="G96" s="34">
        <v>13</v>
      </c>
      <c r="H96" s="49">
        <f t="shared" si="24"/>
        <v>91</v>
      </c>
      <c r="I96" s="34">
        <v>11</v>
      </c>
      <c r="J96" s="34">
        <f t="shared" si="25"/>
        <v>77</v>
      </c>
      <c r="K96" s="45">
        <f t="shared" si="26"/>
        <v>168</v>
      </c>
      <c r="L96" s="115"/>
    </row>
    <row r="97" spans="1:12" ht="15.75" thickBot="1" x14ac:dyDescent="0.3">
      <c r="A97" s="106"/>
      <c r="B97" s="119"/>
      <c r="C97" s="56" t="s">
        <v>19</v>
      </c>
      <c r="D97" s="57" t="s">
        <v>14</v>
      </c>
      <c r="E97" s="57">
        <v>55</v>
      </c>
      <c r="F97" s="57">
        <v>100</v>
      </c>
      <c r="G97" s="58">
        <v>13</v>
      </c>
      <c r="H97" s="59">
        <f t="shared" si="24"/>
        <v>1300</v>
      </c>
      <c r="I97" s="58">
        <v>11</v>
      </c>
      <c r="J97" s="34">
        <f t="shared" si="25"/>
        <v>1100</v>
      </c>
      <c r="K97" s="60">
        <f>J97+H97</f>
        <v>2400</v>
      </c>
      <c r="L97" s="115"/>
    </row>
    <row r="98" spans="1:12" ht="15.75" thickBot="1" x14ac:dyDescent="0.3">
      <c r="A98" s="106"/>
      <c r="B98" s="120"/>
      <c r="C98" s="121" t="s">
        <v>15</v>
      </c>
      <c r="D98" s="122"/>
      <c r="E98" s="11">
        <f>SUM(E90:E97)</f>
        <v>332</v>
      </c>
      <c r="F98" s="11">
        <f t="shared" ref="F98:K98" si="27">SUM(F90:F97)</f>
        <v>584</v>
      </c>
      <c r="G98" s="11"/>
      <c r="H98" s="11">
        <f t="shared" si="27"/>
        <v>7592</v>
      </c>
      <c r="I98" s="11"/>
      <c r="J98" s="14">
        <f t="shared" si="27"/>
        <v>6424</v>
      </c>
      <c r="K98" s="16">
        <f t="shared" si="27"/>
        <v>14016</v>
      </c>
      <c r="L98" s="115"/>
    </row>
    <row r="99" spans="1:12" ht="22.5" customHeight="1" thickBot="1" x14ac:dyDescent="0.3">
      <c r="A99" s="107"/>
      <c r="B99" s="111" t="s">
        <v>87</v>
      </c>
      <c r="C99" s="112"/>
      <c r="D99" s="113"/>
      <c r="E99" s="98">
        <f>E98+E89+E84+E79</f>
        <v>1155</v>
      </c>
      <c r="F99" s="98">
        <f>F98+F89+F84+F79</f>
        <v>2060</v>
      </c>
      <c r="G99" s="98"/>
      <c r="H99" s="98">
        <f>H98+H89+H84+H79</f>
        <v>26780</v>
      </c>
      <c r="I99" s="99"/>
      <c r="J99" s="100">
        <f>J98+J89+J84+J79</f>
        <v>13002</v>
      </c>
      <c r="K99" s="101">
        <f>K98+K89+K84+K79</f>
        <v>39782</v>
      </c>
      <c r="L99" s="117"/>
    </row>
    <row r="100" spans="1:12" x14ac:dyDescent="0.25">
      <c r="A100" s="108" t="s">
        <v>78</v>
      </c>
      <c r="B100" s="118" t="s">
        <v>39</v>
      </c>
      <c r="C100" s="23" t="s">
        <v>13</v>
      </c>
      <c r="D100" s="24" t="s">
        <v>16</v>
      </c>
      <c r="E100" s="25">
        <v>13</v>
      </c>
      <c r="F100" s="25">
        <v>22</v>
      </c>
      <c r="G100" s="27">
        <v>13</v>
      </c>
      <c r="H100" s="27">
        <f>G100*F100</f>
        <v>286</v>
      </c>
      <c r="I100" s="27"/>
      <c r="J100" s="28"/>
      <c r="K100" s="29">
        <f>J100+H100</f>
        <v>286</v>
      </c>
      <c r="L100" s="114">
        <f>K145*5%</f>
        <v>1973.2</v>
      </c>
    </row>
    <row r="101" spans="1:12" x14ac:dyDescent="0.25">
      <c r="A101" s="106"/>
      <c r="B101" s="119"/>
      <c r="C101" s="30" t="s">
        <v>13</v>
      </c>
      <c r="D101" s="31" t="s">
        <v>17</v>
      </c>
      <c r="E101" s="32">
        <v>15</v>
      </c>
      <c r="F101" s="32">
        <v>25</v>
      </c>
      <c r="G101" s="34">
        <v>13</v>
      </c>
      <c r="H101" s="34">
        <f>G101*F101</f>
        <v>325</v>
      </c>
      <c r="I101" s="34"/>
      <c r="J101" s="49"/>
      <c r="K101" s="50">
        <f>J101+H101</f>
        <v>325</v>
      </c>
      <c r="L101" s="115"/>
    </row>
    <row r="102" spans="1:12" ht="15.75" thickBot="1" x14ac:dyDescent="0.3">
      <c r="A102" s="106"/>
      <c r="B102" s="119"/>
      <c r="C102" s="30" t="s">
        <v>13</v>
      </c>
      <c r="D102" s="32" t="s">
        <v>14</v>
      </c>
      <c r="E102" s="51">
        <v>467</v>
      </c>
      <c r="F102" s="52">
        <v>849</v>
      </c>
      <c r="G102" s="34">
        <v>13</v>
      </c>
      <c r="H102" s="46">
        <f>G102*F102</f>
        <v>11037</v>
      </c>
      <c r="I102" s="34"/>
      <c r="J102" s="35"/>
      <c r="K102" s="46">
        <f>J102+H102</f>
        <v>11037</v>
      </c>
      <c r="L102" s="115"/>
    </row>
    <row r="103" spans="1:12" ht="15.75" thickBot="1" x14ac:dyDescent="0.3">
      <c r="A103" s="106"/>
      <c r="B103" s="119"/>
      <c r="C103" s="5" t="s">
        <v>15</v>
      </c>
      <c r="D103" s="6"/>
      <c r="E103" s="7">
        <f>SUM(E100:E102)</f>
        <v>495</v>
      </c>
      <c r="F103" s="7">
        <f t="shared" ref="F103:K103" si="28">SUM(F100:F102)</f>
        <v>896</v>
      </c>
      <c r="G103" s="7"/>
      <c r="H103" s="7">
        <f t="shared" si="28"/>
        <v>11648</v>
      </c>
      <c r="I103" s="7"/>
      <c r="J103" s="13"/>
      <c r="K103" s="13">
        <f t="shared" si="28"/>
        <v>11648</v>
      </c>
      <c r="L103" s="115"/>
    </row>
    <row r="104" spans="1:12" x14ac:dyDescent="0.25">
      <c r="A104" s="106"/>
      <c r="B104" s="118" t="s">
        <v>40</v>
      </c>
      <c r="C104" s="23" t="s">
        <v>21</v>
      </c>
      <c r="D104" s="24" t="s">
        <v>16</v>
      </c>
      <c r="E104" s="25">
        <v>2</v>
      </c>
      <c r="F104" s="26">
        <v>3</v>
      </c>
      <c r="G104" s="27">
        <v>13</v>
      </c>
      <c r="H104" s="28">
        <f>G104*F104</f>
        <v>39</v>
      </c>
      <c r="I104" s="34">
        <v>11</v>
      </c>
      <c r="J104" s="34">
        <f>I104*F104</f>
        <v>33</v>
      </c>
      <c r="K104" s="29">
        <f>J104+H104</f>
        <v>72</v>
      </c>
      <c r="L104" s="115"/>
    </row>
    <row r="105" spans="1:12" x14ac:dyDescent="0.25">
      <c r="A105" s="106"/>
      <c r="B105" s="119"/>
      <c r="C105" s="30" t="s">
        <v>21</v>
      </c>
      <c r="D105" s="31" t="s">
        <v>17</v>
      </c>
      <c r="E105" s="32">
        <v>12</v>
      </c>
      <c r="F105" s="33">
        <v>20</v>
      </c>
      <c r="G105" s="34">
        <v>13</v>
      </c>
      <c r="H105" s="49">
        <f>G105*F105</f>
        <v>260</v>
      </c>
      <c r="I105" s="34">
        <v>11</v>
      </c>
      <c r="J105" s="34">
        <f t="shared" ref="J105:J107" si="29">I105*F105</f>
        <v>220</v>
      </c>
      <c r="K105" s="50">
        <f>J105+H105</f>
        <v>480</v>
      </c>
      <c r="L105" s="115"/>
    </row>
    <row r="106" spans="1:12" x14ac:dyDescent="0.25">
      <c r="A106" s="106"/>
      <c r="B106" s="119"/>
      <c r="C106" s="30" t="s">
        <v>21</v>
      </c>
      <c r="D106" s="31" t="s">
        <v>18</v>
      </c>
      <c r="E106" s="32">
        <v>4</v>
      </c>
      <c r="F106" s="37">
        <v>7</v>
      </c>
      <c r="G106" s="34">
        <v>13</v>
      </c>
      <c r="H106" s="49">
        <f>G106*F106</f>
        <v>91</v>
      </c>
      <c r="I106" s="34">
        <v>11</v>
      </c>
      <c r="J106" s="34">
        <f t="shared" si="29"/>
        <v>77</v>
      </c>
      <c r="K106" s="50">
        <f>J106+H106</f>
        <v>168</v>
      </c>
      <c r="L106" s="115"/>
    </row>
    <row r="107" spans="1:12" ht="15.75" thickBot="1" x14ac:dyDescent="0.3">
      <c r="A107" s="106"/>
      <c r="B107" s="119"/>
      <c r="C107" s="30" t="s">
        <v>21</v>
      </c>
      <c r="D107" s="32" t="s">
        <v>14</v>
      </c>
      <c r="E107" s="32">
        <v>58</v>
      </c>
      <c r="F107" s="37">
        <v>105</v>
      </c>
      <c r="G107" s="34">
        <v>13</v>
      </c>
      <c r="H107" s="35">
        <f>G107*F107</f>
        <v>1365</v>
      </c>
      <c r="I107" s="34">
        <v>11</v>
      </c>
      <c r="J107" s="34">
        <f t="shared" si="29"/>
        <v>1155</v>
      </c>
      <c r="K107" s="46">
        <f>J107+H107</f>
        <v>2520</v>
      </c>
      <c r="L107" s="115"/>
    </row>
    <row r="108" spans="1:12" ht="15.75" thickBot="1" x14ac:dyDescent="0.3">
      <c r="A108" s="106"/>
      <c r="B108" s="120"/>
      <c r="C108" s="5" t="s">
        <v>15</v>
      </c>
      <c r="D108" s="6"/>
      <c r="E108" s="7">
        <f>SUM(E104:E107)</f>
        <v>76</v>
      </c>
      <c r="F108" s="7">
        <f t="shared" ref="F108:K108" si="30">SUM(F104:F107)</f>
        <v>135</v>
      </c>
      <c r="G108" s="7"/>
      <c r="H108" s="7">
        <f t="shared" si="30"/>
        <v>1755</v>
      </c>
      <c r="I108" s="7"/>
      <c r="J108" s="13">
        <f t="shared" si="30"/>
        <v>1485</v>
      </c>
      <c r="K108" s="13">
        <f t="shared" si="30"/>
        <v>3240</v>
      </c>
      <c r="L108" s="115"/>
    </row>
    <row r="109" spans="1:12" x14ac:dyDescent="0.25">
      <c r="A109" s="106"/>
      <c r="B109" s="118" t="s">
        <v>41</v>
      </c>
      <c r="C109" s="23" t="s">
        <v>21</v>
      </c>
      <c r="D109" s="24" t="s">
        <v>16</v>
      </c>
      <c r="E109" s="25">
        <v>4</v>
      </c>
      <c r="F109" s="26">
        <v>7</v>
      </c>
      <c r="G109" s="27">
        <v>13</v>
      </c>
      <c r="H109" s="28">
        <f>G109*F109</f>
        <v>91</v>
      </c>
      <c r="I109" s="34">
        <v>11</v>
      </c>
      <c r="J109" s="34">
        <f>I109*F109</f>
        <v>77</v>
      </c>
      <c r="K109" s="29">
        <f>J109+H109</f>
        <v>168</v>
      </c>
      <c r="L109" s="115"/>
    </row>
    <row r="110" spans="1:12" x14ac:dyDescent="0.25">
      <c r="A110" s="106"/>
      <c r="B110" s="119"/>
      <c r="C110" s="30" t="s">
        <v>21</v>
      </c>
      <c r="D110" s="31" t="s">
        <v>17</v>
      </c>
      <c r="E110" s="32">
        <v>23</v>
      </c>
      <c r="F110" s="33">
        <v>38</v>
      </c>
      <c r="G110" s="34">
        <v>13</v>
      </c>
      <c r="H110" s="49">
        <f>G110*F110</f>
        <v>494</v>
      </c>
      <c r="I110" s="34">
        <v>11</v>
      </c>
      <c r="J110" s="34">
        <f t="shared" ref="J110:J112" si="31">I110*F110</f>
        <v>418</v>
      </c>
      <c r="K110" s="50">
        <f>J110+H110</f>
        <v>912</v>
      </c>
      <c r="L110" s="115"/>
    </row>
    <row r="111" spans="1:12" x14ac:dyDescent="0.25">
      <c r="A111" s="106"/>
      <c r="B111" s="119"/>
      <c r="C111" s="30" t="s">
        <v>21</v>
      </c>
      <c r="D111" s="31" t="s">
        <v>18</v>
      </c>
      <c r="E111" s="32">
        <v>9</v>
      </c>
      <c r="F111" s="37">
        <v>15</v>
      </c>
      <c r="G111" s="34">
        <v>13</v>
      </c>
      <c r="H111" s="49">
        <f>G111*F111</f>
        <v>195</v>
      </c>
      <c r="I111" s="34">
        <v>11</v>
      </c>
      <c r="J111" s="34">
        <f t="shared" si="31"/>
        <v>165</v>
      </c>
      <c r="K111" s="50">
        <f>J111+H111</f>
        <v>360</v>
      </c>
      <c r="L111" s="115"/>
    </row>
    <row r="112" spans="1:12" ht="15.75" thickBot="1" x14ac:dyDescent="0.3">
      <c r="A112" s="106"/>
      <c r="B112" s="119"/>
      <c r="C112" s="30" t="s">
        <v>21</v>
      </c>
      <c r="D112" s="32" t="s">
        <v>14</v>
      </c>
      <c r="E112" s="32">
        <v>115</v>
      </c>
      <c r="F112" s="37">
        <v>209</v>
      </c>
      <c r="G112" s="34">
        <v>13</v>
      </c>
      <c r="H112" s="35">
        <f>G112*F112</f>
        <v>2717</v>
      </c>
      <c r="I112" s="34">
        <v>11</v>
      </c>
      <c r="J112" s="34">
        <f t="shared" si="31"/>
        <v>2299</v>
      </c>
      <c r="K112" s="46">
        <f>J112+H112</f>
        <v>5016</v>
      </c>
      <c r="L112" s="115"/>
    </row>
    <row r="113" spans="1:12" ht="15.75" thickBot="1" x14ac:dyDescent="0.3">
      <c r="A113" s="106"/>
      <c r="B113" s="120"/>
      <c r="C113" s="54" t="s">
        <v>15</v>
      </c>
      <c r="D113" s="6"/>
      <c r="E113" s="7">
        <f>SUM(E109:E112)</f>
        <v>151</v>
      </c>
      <c r="F113" s="7">
        <f t="shared" ref="F113:K113" si="32">SUM(F109:F112)</f>
        <v>269</v>
      </c>
      <c r="G113" s="7"/>
      <c r="H113" s="7">
        <f t="shared" si="32"/>
        <v>3497</v>
      </c>
      <c r="I113" s="7"/>
      <c r="J113" s="13">
        <f t="shared" si="32"/>
        <v>2959</v>
      </c>
      <c r="K113" s="13">
        <f t="shared" si="32"/>
        <v>6456</v>
      </c>
      <c r="L113" s="115"/>
    </row>
    <row r="114" spans="1:12" x14ac:dyDescent="0.25">
      <c r="A114" s="106"/>
      <c r="B114" s="118" t="s">
        <v>42</v>
      </c>
      <c r="C114" s="23" t="s">
        <v>21</v>
      </c>
      <c r="D114" s="24" t="s">
        <v>16</v>
      </c>
      <c r="E114" s="25">
        <v>1</v>
      </c>
      <c r="F114" s="26">
        <v>2</v>
      </c>
      <c r="G114" s="27">
        <v>13</v>
      </c>
      <c r="H114" s="28">
        <f>G114*F114</f>
        <v>26</v>
      </c>
      <c r="I114" s="34">
        <v>11</v>
      </c>
      <c r="J114" s="34">
        <f>I114*F114</f>
        <v>22</v>
      </c>
      <c r="K114" s="29">
        <f>J114+H114</f>
        <v>48</v>
      </c>
      <c r="L114" s="115"/>
    </row>
    <row r="115" spans="1:12" x14ac:dyDescent="0.25">
      <c r="A115" s="106"/>
      <c r="B115" s="119"/>
      <c r="C115" s="30" t="s">
        <v>21</v>
      </c>
      <c r="D115" s="31" t="s">
        <v>17</v>
      </c>
      <c r="E115" s="32">
        <v>8</v>
      </c>
      <c r="F115" s="33">
        <v>13</v>
      </c>
      <c r="G115" s="34">
        <v>13</v>
      </c>
      <c r="H115" s="35">
        <f>G115*F115</f>
        <v>169</v>
      </c>
      <c r="I115" s="34">
        <v>11</v>
      </c>
      <c r="J115" s="34">
        <f t="shared" ref="J115:J117" si="33">I115*F115</f>
        <v>143</v>
      </c>
      <c r="K115" s="50">
        <f>J115+H115</f>
        <v>312</v>
      </c>
      <c r="L115" s="115"/>
    </row>
    <row r="116" spans="1:12" x14ac:dyDescent="0.25">
      <c r="A116" s="106"/>
      <c r="B116" s="119"/>
      <c r="C116" s="30" t="s">
        <v>21</v>
      </c>
      <c r="D116" s="31" t="s">
        <v>18</v>
      </c>
      <c r="E116" s="32">
        <v>3</v>
      </c>
      <c r="F116" s="37">
        <v>5</v>
      </c>
      <c r="G116" s="34">
        <v>13</v>
      </c>
      <c r="H116" s="49">
        <f>G116*F116</f>
        <v>65</v>
      </c>
      <c r="I116" s="34">
        <v>11</v>
      </c>
      <c r="J116" s="34">
        <f t="shared" si="33"/>
        <v>55</v>
      </c>
      <c r="K116" s="50">
        <f>J116+H116</f>
        <v>120</v>
      </c>
      <c r="L116" s="115"/>
    </row>
    <row r="117" spans="1:12" ht="15.75" thickBot="1" x14ac:dyDescent="0.3">
      <c r="A117" s="106"/>
      <c r="B117" s="119"/>
      <c r="C117" s="30" t="s">
        <v>21</v>
      </c>
      <c r="D117" s="32" t="s">
        <v>14</v>
      </c>
      <c r="E117" s="32">
        <v>38</v>
      </c>
      <c r="F117" s="37">
        <v>69</v>
      </c>
      <c r="G117" s="34">
        <v>13</v>
      </c>
      <c r="H117" s="35">
        <f>G117*F117</f>
        <v>897</v>
      </c>
      <c r="I117" s="34">
        <v>11</v>
      </c>
      <c r="J117" s="34">
        <f t="shared" si="33"/>
        <v>759</v>
      </c>
      <c r="K117" s="46">
        <f>J117+H117</f>
        <v>1656</v>
      </c>
      <c r="L117" s="115"/>
    </row>
    <row r="118" spans="1:12" ht="15.75" thickBot="1" x14ac:dyDescent="0.3">
      <c r="A118" s="106"/>
      <c r="B118" s="120"/>
      <c r="C118" s="54" t="s">
        <v>15</v>
      </c>
      <c r="D118" s="6"/>
      <c r="E118" s="7">
        <f>SUM(E114:E117)</f>
        <v>50</v>
      </c>
      <c r="F118" s="7">
        <f t="shared" ref="F118:K118" si="34">SUM(F114:F117)</f>
        <v>89</v>
      </c>
      <c r="G118" s="7"/>
      <c r="H118" s="7">
        <f t="shared" si="34"/>
        <v>1157</v>
      </c>
      <c r="I118" s="7"/>
      <c r="J118" s="13">
        <f t="shared" si="34"/>
        <v>979</v>
      </c>
      <c r="K118" s="13">
        <f t="shared" si="34"/>
        <v>2136</v>
      </c>
      <c r="L118" s="115"/>
    </row>
    <row r="119" spans="1:12" x14ac:dyDescent="0.25">
      <c r="A119" s="106"/>
      <c r="B119" s="118" t="s">
        <v>43</v>
      </c>
      <c r="C119" s="23" t="s">
        <v>21</v>
      </c>
      <c r="D119" s="24" t="s">
        <v>16</v>
      </c>
      <c r="E119" s="25">
        <v>6</v>
      </c>
      <c r="F119" s="26">
        <v>10</v>
      </c>
      <c r="G119" s="27">
        <v>13</v>
      </c>
      <c r="H119" s="28">
        <f>G119*F119</f>
        <v>130</v>
      </c>
      <c r="I119" s="34">
        <v>11</v>
      </c>
      <c r="J119" s="34">
        <f>I119*F119</f>
        <v>110</v>
      </c>
      <c r="K119" s="29">
        <f>J119+H119</f>
        <v>240</v>
      </c>
      <c r="L119" s="115"/>
    </row>
    <row r="120" spans="1:12" x14ac:dyDescent="0.25">
      <c r="A120" s="106"/>
      <c r="B120" s="119"/>
      <c r="C120" s="30" t="s">
        <v>21</v>
      </c>
      <c r="D120" s="31" t="s">
        <v>17</v>
      </c>
      <c r="E120" s="32">
        <v>40</v>
      </c>
      <c r="F120" s="33">
        <v>67</v>
      </c>
      <c r="G120" s="34">
        <v>13</v>
      </c>
      <c r="H120" s="49">
        <f>G120*F120</f>
        <v>871</v>
      </c>
      <c r="I120" s="34">
        <v>11</v>
      </c>
      <c r="J120" s="34">
        <f t="shared" ref="J120:J122" si="35">I120*F120</f>
        <v>737</v>
      </c>
      <c r="K120" s="50">
        <f>J120+H120</f>
        <v>1608</v>
      </c>
      <c r="L120" s="115"/>
    </row>
    <row r="121" spans="1:12" x14ac:dyDescent="0.25">
      <c r="A121" s="106"/>
      <c r="B121" s="119"/>
      <c r="C121" s="30" t="s">
        <v>21</v>
      </c>
      <c r="D121" s="31" t="s">
        <v>18</v>
      </c>
      <c r="E121" s="32">
        <v>16</v>
      </c>
      <c r="F121" s="37">
        <v>27</v>
      </c>
      <c r="G121" s="34">
        <v>13</v>
      </c>
      <c r="H121" s="49">
        <f>G121*F121</f>
        <v>351</v>
      </c>
      <c r="I121" s="34">
        <v>11</v>
      </c>
      <c r="J121" s="34">
        <f t="shared" si="35"/>
        <v>297</v>
      </c>
      <c r="K121" s="50">
        <f>J121+H121</f>
        <v>648</v>
      </c>
      <c r="L121" s="115"/>
    </row>
    <row r="122" spans="1:12" ht="15.75" thickBot="1" x14ac:dyDescent="0.3">
      <c r="A122" s="106"/>
      <c r="B122" s="119"/>
      <c r="C122" s="30" t="s">
        <v>21</v>
      </c>
      <c r="D122" s="32" t="s">
        <v>14</v>
      </c>
      <c r="E122" s="32">
        <v>198</v>
      </c>
      <c r="F122" s="37">
        <v>360</v>
      </c>
      <c r="G122" s="34">
        <v>13</v>
      </c>
      <c r="H122" s="35">
        <f>G122*F122</f>
        <v>4680</v>
      </c>
      <c r="I122" s="34">
        <v>11</v>
      </c>
      <c r="J122" s="34">
        <f t="shared" si="35"/>
        <v>3960</v>
      </c>
      <c r="K122" s="46">
        <f>J122+H122</f>
        <v>8640</v>
      </c>
      <c r="L122" s="115"/>
    </row>
    <row r="123" spans="1:12" ht="15.75" thickBot="1" x14ac:dyDescent="0.3">
      <c r="A123" s="106"/>
      <c r="B123" s="120"/>
      <c r="C123" s="5" t="s">
        <v>15</v>
      </c>
      <c r="D123" s="6"/>
      <c r="E123" s="7">
        <f>SUM(E119:E122)</f>
        <v>260</v>
      </c>
      <c r="F123" s="7">
        <f t="shared" ref="F123:K123" si="36">SUM(F119:F122)</f>
        <v>464</v>
      </c>
      <c r="G123" s="7"/>
      <c r="H123" s="7">
        <f t="shared" si="36"/>
        <v>6032</v>
      </c>
      <c r="I123" s="7"/>
      <c r="J123" s="13">
        <f t="shared" si="36"/>
        <v>5104</v>
      </c>
      <c r="K123" s="13">
        <f t="shared" si="36"/>
        <v>11136</v>
      </c>
      <c r="L123" s="115"/>
    </row>
    <row r="124" spans="1:12" x14ac:dyDescent="0.25">
      <c r="A124" s="106"/>
      <c r="B124" s="118" t="s">
        <v>44</v>
      </c>
      <c r="C124" s="23" t="s">
        <v>21</v>
      </c>
      <c r="D124" s="24" t="s">
        <v>16</v>
      </c>
      <c r="E124" s="25">
        <v>1</v>
      </c>
      <c r="F124" s="26">
        <v>2</v>
      </c>
      <c r="G124" s="27">
        <v>13</v>
      </c>
      <c r="H124" s="28">
        <f>G124*F124</f>
        <v>26</v>
      </c>
      <c r="I124" s="34">
        <v>11</v>
      </c>
      <c r="J124" s="34">
        <f>I124*F124</f>
        <v>22</v>
      </c>
      <c r="K124" s="29">
        <f>J124+H124</f>
        <v>48</v>
      </c>
      <c r="L124" s="115"/>
    </row>
    <row r="125" spans="1:12" x14ac:dyDescent="0.25">
      <c r="A125" s="106"/>
      <c r="B125" s="119"/>
      <c r="C125" s="30" t="s">
        <v>21</v>
      </c>
      <c r="D125" s="31" t="s">
        <v>17</v>
      </c>
      <c r="E125" s="32">
        <v>6</v>
      </c>
      <c r="F125" s="33">
        <v>10</v>
      </c>
      <c r="G125" s="34">
        <v>13</v>
      </c>
      <c r="H125" s="49">
        <f>G125*F125</f>
        <v>130</v>
      </c>
      <c r="I125" s="34">
        <v>11</v>
      </c>
      <c r="J125" s="34">
        <f t="shared" ref="J125:J127" si="37">I125*F125</f>
        <v>110</v>
      </c>
      <c r="K125" s="50">
        <f>J125+H125</f>
        <v>240</v>
      </c>
      <c r="L125" s="115"/>
    </row>
    <row r="126" spans="1:12" x14ac:dyDescent="0.25">
      <c r="A126" s="106"/>
      <c r="B126" s="119"/>
      <c r="C126" s="30" t="s">
        <v>21</v>
      </c>
      <c r="D126" s="31" t="s">
        <v>18</v>
      </c>
      <c r="E126" s="32">
        <v>2</v>
      </c>
      <c r="F126" s="37">
        <v>3</v>
      </c>
      <c r="G126" s="34">
        <v>13</v>
      </c>
      <c r="H126" s="49">
        <f>G126*F126</f>
        <v>39</v>
      </c>
      <c r="I126" s="34">
        <v>11</v>
      </c>
      <c r="J126" s="34">
        <f t="shared" si="37"/>
        <v>33</v>
      </c>
      <c r="K126" s="50">
        <f>J126+H126</f>
        <v>72</v>
      </c>
      <c r="L126" s="115"/>
    </row>
    <row r="127" spans="1:12" ht="15.75" thickBot="1" x14ac:dyDescent="0.3">
      <c r="A127" s="106"/>
      <c r="B127" s="119"/>
      <c r="C127" s="30" t="s">
        <v>21</v>
      </c>
      <c r="D127" s="32" t="s">
        <v>14</v>
      </c>
      <c r="E127" s="32">
        <v>32</v>
      </c>
      <c r="F127" s="37">
        <v>58</v>
      </c>
      <c r="G127" s="34">
        <v>13</v>
      </c>
      <c r="H127" s="35">
        <f>G127*F127</f>
        <v>754</v>
      </c>
      <c r="I127" s="34">
        <v>11</v>
      </c>
      <c r="J127" s="34">
        <f t="shared" si="37"/>
        <v>638</v>
      </c>
      <c r="K127" s="46">
        <f>J127+H127</f>
        <v>1392</v>
      </c>
      <c r="L127" s="115"/>
    </row>
    <row r="128" spans="1:12" ht="15.75" thickBot="1" x14ac:dyDescent="0.3">
      <c r="A128" s="106"/>
      <c r="B128" s="120"/>
      <c r="C128" s="5" t="s">
        <v>15</v>
      </c>
      <c r="D128" s="6"/>
      <c r="E128" s="7">
        <f>SUM(E124:E127)</f>
        <v>41</v>
      </c>
      <c r="F128" s="7">
        <f t="shared" ref="F128:K128" si="38">SUM(F124:F127)</f>
        <v>73</v>
      </c>
      <c r="G128" s="7"/>
      <c r="H128" s="7">
        <f t="shared" si="38"/>
        <v>949</v>
      </c>
      <c r="I128" s="7"/>
      <c r="J128" s="13">
        <f t="shared" si="38"/>
        <v>803</v>
      </c>
      <c r="K128" s="13">
        <f t="shared" si="38"/>
        <v>1752</v>
      </c>
      <c r="L128" s="115"/>
    </row>
    <row r="129" spans="1:12" ht="15.75" thickBot="1" x14ac:dyDescent="0.3">
      <c r="A129" s="106"/>
      <c r="B129" s="118" t="s">
        <v>45</v>
      </c>
      <c r="C129" s="23" t="s">
        <v>21</v>
      </c>
      <c r="D129" s="24" t="s">
        <v>16</v>
      </c>
      <c r="E129" s="25">
        <v>1</v>
      </c>
      <c r="F129" s="26">
        <v>2</v>
      </c>
      <c r="G129" s="27">
        <v>13</v>
      </c>
      <c r="H129" s="28">
        <f>G129*F129</f>
        <v>26</v>
      </c>
      <c r="I129" s="34">
        <v>11</v>
      </c>
      <c r="J129" s="34">
        <f>I129*F129</f>
        <v>22</v>
      </c>
      <c r="K129" s="29">
        <f>J129+H129</f>
        <v>48</v>
      </c>
      <c r="L129" s="115"/>
    </row>
    <row r="130" spans="1:12" x14ac:dyDescent="0.25">
      <c r="A130" s="106"/>
      <c r="B130" s="119"/>
      <c r="C130" s="30" t="s">
        <v>21</v>
      </c>
      <c r="D130" s="31" t="s">
        <v>17</v>
      </c>
      <c r="E130" s="32">
        <v>4</v>
      </c>
      <c r="F130" s="33">
        <v>7</v>
      </c>
      <c r="G130" s="34">
        <v>13</v>
      </c>
      <c r="H130" s="28">
        <f>G130*F130</f>
        <v>91</v>
      </c>
      <c r="I130" s="34">
        <v>11</v>
      </c>
      <c r="J130" s="34">
        <f t="shared" ref="J130:J132" si="39">I130*F130</f>
        <v>77</v>
      </c>
      <c r="K130" s="36">
        <f>J130+H130</f>
        <v>168</v>
      </c>
      <c r="L130" s="115"/>
    </row>
    <row r="131" spans="1:12" x14ac:dyDescent="0.25">
      <c r="A131" s="106"/>
      <c r="B131" s="119"/>
      <c r="C131" s="30" t="s">
        <v>21</v>
      </c>
      <c r="D131" s="31" t="s">
        <v>18</v>
      </c>
      <c r="E131" s="32">
        <v>2</v>
      </c>
      <c r="F131" s="37">
        <v>3</v>
      </c>
      <c r="G131" s="34">
        <v>13</v>
      </c>
      <c r="H131" s="49">
        <f>G131*F131</f>
        <v>39</v>
      </c>
      <c r="I131" s="34">
        <v>11</v>
      </c>
      <c r="J131" s="34">
        <f t="shared" si="39"/>
        <v>33</v>
      </c>
      <c r="K131" s="50">
        <f>J131+H131</f>
        <v>72</v>
      </c>
      <c r="L131" s="115"/>
    </row>
    <row r="132" spans="1:12" ht="15.75" thickBot="1" x14ac:dyDescent="0.3">
      <c r="A132" s="106"/>
      <c r="B132" s="119"/>
      <c r="C132" s="30" t="s">
        <v>21</v>
      </c>
      <c r="D132" s="32" t="s">
        <v>14</v>
      </c>
      <c r="E132" s="32">
        <v>19</v>
      </c>
      <c r="F132" s="37">
        <v>35</v>
      </c>
      <c r="G132" s="34">
        <v>13</v>
      </c>
      <c r="H132" s="35">
        <f>G132*F132</f>
        <v>455</v>
      </c>
      <c r="I132" s="34">
        <v>11</v>
      </c>
      <c r="J132" s="34">
        <f t="shared" si="39"/>
        <v>385</v>
      </c>
      <c r="K132" s="46">
        <f>J132+H132</f>
        <v>840</v>
      </c>
      <c r="L132" s="115"/>
    </row>
    <row r="133" spans="1:12" ht="15.75" thickBot="1" x14ac:dyDescent="0.3">
      <c r="A133" s="106"/>
      <c r="B133" s="120"/>
      <c r="C133" s="5" t="s">
        <v>15</v>
      </c>
      <c r="D133" s="6"/>
      <c r="E133" s="7">
        <f>SUM(E129:E132)</f>
        <v>26</v>
      </c>
      <c r="F133" s="7">
        <f t="shared" ref="F133:K133" si="40">SUM(F129:F132)</f>
        <v>47</v>
      </c>
      <c r="G133" s="7"/>
      <c r="H133" s="7">
        <f t="shared" si="40"/>
        <v>611</v>
      </c>
      <c r="I133" s="7"/>
      <c r="J133" s="13">
        <f t="shared" si="40"/>
        <v>517</v>
      </c>
      <c r="K133" s="13">
        <f t="shared" si="40"/>
        <v>1128</v>
      </c>
      <c r="L133" s="115"/>
    </row>
    <row r="134" spans="1:12" x14ac:dyDescent="0.25">
      <c r="A134" s="106"/>
      <c r="B134" s="118" t="s">
        <v>46</v>
      </c>
      <c r="C134" s="23" t="s">
        <v>21</v>
      </c>
      <c r="D134" s="24" t="s">
        <v>16</v>
      </c>
      <c r="E134" s="25">
        <v>1</v>
      </c>
      <c r="F134" s="26">
        <v>2</v>
      </c>
      <c r="G134" s="27">
        <v>13</v>
      </c>
      <c r="H134" s="28">
        <f>G134*F134</f>
        <v>26</v>
      </c>
      <c r="I134" s="34">
        <v>11</v>
      </c>
      <c r="J134" s="34">
        <f>I134*F134</f>
        <v>22</v>
      </c>
      <c r="K134" s="29">
        <f>J134+H134</f>
        <v>48</v>
      </c>
      <c r="L134" s="115"/>
    </row>
    <row r="135" spans="1:12" x14ac:dyDescent="0.25">
      <c r="A135" s="106"/>
      <c r="B135" s="119"/>
      <c r="C135" s="30" t="s">
        <v>21</v>
      </c>
      <c r="D135" s="31" t="s">
        <v>17</v>
      </c>
      <c r="E135" s="32">
        <v>6</v>
      </c>
      <c r="F135" s="33">
        <v>10</v>
      </c>
      <c r="G135" s="34">
        <v>13</v>
      </c>
      <c r="H135" s="49">
        <f>G135*F135</f>
        <v>130</v>
      </c>
      <c r="I135" s="34">
        <v>11</v>
      </c>
      <c r="J135" s="34">
        <f t="shared" ref="J135:J137" si="41">I135*F135</f>
        <v>110</v>
      </c>
      <c r="K135" s="50">
        <f>J135+H135</f>
        <v>240</v>
      </c>
      <c r="L135" s="115"/>
    </row>
    <row r="136" spans="1:12" x14ac:dyDescent="0.25">
      <c r="A136" s="106"/>
      <c r="B136" s="119"/>
      <c r="C136" s="30" t="s">
        <v>21</v>
      </c>
      <c r="D136" s="31" t="s">
        <v>18</v>
      </c>
      <c r="E136" s="32">
        <v>2</v>
      </c>
      <c r="F136" s="37">
        <v>3</v>
      </c>
      <c r="G136" s="34">
        <v>13</v>
      </c>
      <c r="H136" s="35">
        <f>G136*F136</f>
        <v>39</v>
      </c>
      <c r="I136" s="34">
        <v>11</v>
      </c>
      <c r="J136" s="34">
        <f t="shared" si="41"/>
        <v>33</v>
      </c>
      <c r="K136" s="50">
        <f>J136+H136</f>
        <v>72</v>
      </c>
      <c r="L136" s="115"/>
    </row>
    <row r="137" spans="1:12" ht="15.75" thickBot="1" x14ac:dyDescent="0.3">
      <c r="A137" s="106"/>
      <c r="B137" s="119"/>
      <c r="C137" s="30" t="s">
        <v>21</v>
      </c>
      <c r="D137" s="32" t="s">
        <v>14</v>
      </c>
      <c r="E137" s="32">
        <v>29</v>
      </c>
      <c r="F137" s="37">
        <v>53</v>
      </c>
      <c r="G137" s="34">
        <v>13</v>
      </c>
      <c r="H137" s="35">
        <f>G137*F137</f>
        <v>689</v>
      </c>
      <c r="I137" s="34">
        <v>11</v>
      </c>
      <c r="J137" s="34">
        <f t="shared" si="41"/>
        <v>583</v>
      </c>
      <c r="K137" s="46">
        <f>J137+H137</f>
        <v>1272</v>
      </c>
      <c r="L137" s="115"/>
    </row>
    <row r="138" spans="1:12" ht="15.75" thickBot="1" x14ac:dyDescent="0.3">
      <c r="A138" s="106"/>
      <c r="B138" s="120"/>
      <c r="C138" s="54" t="s">
        <v>15</v>
      </c>
      <c r="D138" s="6"/>
      <c r="E138" s="7">
        <f>SUM(E134:E137)</f>
        <v>38</v>
      </c>
      <c r="F138" s="7">
        <f t="shared" ref="F138:K138" si="42">SUM(F134:F137)</f>
        <v>68</v>
      </c>
      <c r="G138" s="7"/>
      <c r="H138" s="7">
        <f t="shared" si="42"/>
        <v>884</v>
      </c>
      <c r="I138" s="7"/>
      <c r="J138" s="13">
        <f t="shared" si="42"/>
        <v>748</v>
      </c>
      <c r="K138" s="13">
        <f t="shared" si="42"/>
        <v>1632</v>
      </c>
      <c r="L138" s="115"/>
    </row>
    <row r="139" spans="1:12" x14ac:dyDescent="0.25">
      <c r="A139" s="106"/>
      <c r="B139" s="119" t="s">
        <v>47</v>
      </c>
      <c r="C139" s="30" t="s">
        <v>21</v>
      </c>
      <c r="D139" s="31" t="s">
        <v>17</v>
      </c>
      <c r="E139" s="32">
        <v>1</v>
      </c>
      <c r="F139" s="33">
        <v>2</v>
      </c>
      <c r="G139" s="34">
        <v>13</v>
      </c>
      <c r="H139" s="28">
        <f>G139*F139</f>
        <v>26</v>
      </c>
      <c r="I139" s="34">
        <v>11</v>
      </c>
      <c r="J139" s="34">
        <f>I139*F139</f>
        <v>22</v>
      </c>
      <c r="K139" s="29">
        <f>J139+H139</f>
        <v>48</v>
      </c>
      <c r="L139" s="115"/>
    </row>
    <row r="140" spans="1:12" ht="15.75" thickBot="1" x14ac:dyDescent="0.3">
      <c r="A140" s="106"/>
      <c r="B140" s="119"/>
      <c r="C140" s="30" t="s">
        <v>21</v>
      </c>
      <c r="D140" s="32" t="s">
        <v>14</v>
      </c>
      <c r="E140" s="32">
        <v>3</v>
      </c>
      <c r="F140" s="37">
        <v>5</v>
      </c>
      <c r="G140" s="34">
        <v>13</v>
      </c>
      <c r="H140" s="35">
        <f>G140*F140</f>
        <v>65</v>
      </c>
      <c r="I140" s="34">
        <v>11</v>
      </c>
      <c r="J140" s="34">
        <f>I140*F140</f>
        <v>55</v>
      </c>
      <c r="K140" s="46">
        <f>J140+H140</f>
        <v>120</v>
      </c>
      <c r="L140" s="115"/>
    </row>
    <row r="141" spans="1:12" ht="15.75" thickBot="1" x14ac:dyDescent="0.3">
      <c r="A141" s="106"/>
      <c r="B141" s="120"/>
      <c r="C141" s="5" t="s">
        <v>15</v>
      </c>
      <c r="D141" s="6"/>
      <c r="E141" s="7">
        <f>SUM(E139:E140)</f>
        <v>4</v>
      </c>
      <c r="F141" s="7">
        <f t="shared" ref="F141:K141" si="43">SUM(F139:F140)</f>
        <v>7</v>
      </c>
      <c r="G141" s="7"/>
      <c r="H141" s="7">
        <f t="shared" si="43"/>
        <v>91</v>
      </c>
      <c r="I141" s="7"/>
      <c r="J141" s="13">
        <f t="shared" si="43"/>
        <v>77</v>
      </c>
      <c r="K141" s="13">
        <f t="shared" si="43"/>
        <v>168</v>
      </c>
      <c r="L141" s="115"/>
    </row>
    <row r="142" spans="1:12" x14ac:dyDescent="0.25">
      <c r="A142" s="106"/>
      <c r="B142" s="119" t="s">
        <v>48</v>
      </c>
      <c r="C142" s="30" t="s">
        <v>21</v>
      </c>
      <c r="D142" s="31" t="s">
        <v>17</v>
      </c>
      <c r="E142" s="32">
        <v>1</v>
      </c>
      <c r="F142" s="33">
        <v>2</v>
      </c>
      <c r="G142" s="34">
        <v>13</v>
      </c>
      <c r="H142" s="28">
        <f>G142*F142</f>
        <v>26</v>
      </c>
      <c r="I142" s="34">
        <v>11</v>
      </c>
      <c r="J142" s="34">
        <f>I142*F142</f>
        <v>22</v>
      </c>
      <c r="K142" s="29">
        <f>J142+H142</f>
        <v>48</v>
      </c>
      <c r="L142" s="115"/>
    </row>
    <row r="143" spans="1:12" ht="15.75" thickBot="1" x14ac:dyDescent="0.3">
      <c r="A143" s="106"/>
      <c r="B143" s="119"/>
      <c r="C143" s="30" t="s">
        <v>21</v>
      </c>
      <c r="D143" s="32" t="s">
        <v>14</v>
      </c>
      <c r="E143" s="32">
        <v>3</v>
      </c>
      <c r="F143" s="37">
        <v>5</v>
      </c>
      <c r="G143" s="34">
        <v>13</v>
      </c>
      <c r="H143" s="35">
        <f>G143*F143</f>
        <v>65</v>
      </c>
      <c r="I143" s="34">
        <v>11</v>
      </c>
      <c r="J143" s="34">
        <f>I143*F143</f>
        <v>55</v>
      </c>
      <c r="K143" s="46">
        <f>J143+H143</f>
        <v>120</v>
      </c>
      <c r="L143" s="115"/>
    </row>
    <row r="144" spans="1:12" ht="15.75" thickBot="1" x14ac:dyDescent="0.3">
      <c r="A144" s="106"/>
      <c r="B144" s="120"/>
      <c r="C144" s="54" t="s">
        <v>15</v>
      </c>
      <c r="D144" s="6"/>
      <c r="E144" s="7">
        <f>SUM(E142:E143)</f>
        <v>4</v>
      </c>
      <c r="F144" s="7">
        <f>SUM(F142:F143)</f>
        <v>7</v>
      </c>
      <c r="G144" s="7"/>
      <c r="H144" s="7">
        <f>SUM(H142:H143)</f>
        <v>91</v>
      </c>
      <c r="I144" s="41"/>
      <c r="J144" s="13">
        <f>SUM(J142:J143)</f>
        <v>77</v>
      </c>
      <c r="K144" s="9">
        <f>SUM(K142:K143)</f>
        <v>168</v>
      </c>
      <c r="L144" s="115"/>
    </row>
    <row r="145" spans="1:12" ht="22.5" customHeight="1" thickBot="1" x14ac:dyDescent="0.3">
      <c r="A145" s="107"/>
      <c r="B145" s="111" t="s">
        <v>86</v>
      </c>
      <c r="C145" s="112"/>
      <c r="D145" s="113"/>
      <c r="E145" s="98">
        <f>E144+E141+E138+E133+E128+E123+E118+E113+E108+E103</f>
        <v>1145</v>
      </c>
      <c r="F145" s="98">
        <f t="shared" ref="F145:K145" si="44">F144+F141+F138+F133+F128+F123+F118+F113+F108+F103</f>
        <v>2055</v>
      </c>
      <c r="G145" s="98"/>
      <c r="H145" s="98">
        <f t="shared" si="44"/>
        <v>26715</v>
      </c>
      <c r="I145" s="98"/>
      <c r="J145" s="98">
        <f t="shared" si="44"/>
        <v>12749</v>
      </c>
      <c r="K145" s="98">
        <f t="shared" si="44"/>
        <v>39464</v>
      </c>
      <c r="L145" s="117"/>
    </row>
    <row r="146" spans="1:12" x14ac:dyDescent="0.25">
      <c r="A146" s="105" t="s">
        <v>79</v>
      </c>
      <c r="B146" s="123" t="s">
        <v>92</v>
      </c>
      <c r="C146" s="68" t="s">
        <v>13</v>
      </c>
      <c r="D146" s="69" t="s">
        <v>16</v>
      </c>
      <c r="E146" s="32">
        <v>5</v>
      </c>
      <c r="F146" s="32">
        <v>8</v>
      </c>
      <c r="G146" s="34">
        <v>13</v>
      </c>
      <c r="H146" s="45">
        <f t="shared" ref="H146:H149" si="45">G146*F146</f>
        <v>104</v>
      </c>
      <c r="I146" s="34"/>
      <c r="J146" s="49"/>
      <c r="K146" s="45">
        <f>J146+H146</f>
        <v>104</v>
      </c>
      <c r="L146" s="114">
        <f>K187*5%</f>
        <v>1682.3000000000002</v>
      </c>
    </row>
    <row r="147" spans="1:12" x14ac:dyDescent="0.25">
      <c r="A147" s="109"/>
      <c r="B147" s="124"/>
      <c r="C147" s="68" t="s">
        <v>13</v>
      </c>
      <c r="D147" s="69" t="s">
        <v>17</v>
      </c>
      <c r="E147" s="32">
        <v>31</v>
      </c>
      <c r="F147" s="32">
        <v>52</v>
      </c>
      <c r="G147" s="34">
        <v>13</v>
      </c>
      <c r="H147" s="45">
        <f t="shared" si="45"/>
        <v>676</v>
      </c>
      <c r="I147" s="34"/>
      <c r="J147" s="49"/>
      <c r="K147" s="45">
        <f t="shared" ref="K147:K149" si="46">J147+H147</f>
        <v>676</v>
      </c>
      <c r="L147" s="115"/>
    </row>
    <row r="148" spans="1:12" x14ac:dyDescent="0.25">
      <c r="A148" s="109"/>
      <c r="B148" s="124"/>
      <c r="C148" s="68" t="s">
        <v>13</v>
      </c>
      <c r="D148" s="70" t="s">
        <v>18</v>
      </c>
      <c r="E148" s="32">
        <v>9</v>
      </c>
      <c r="F148" s="32">
        <v>15</v>
      </c>
      <c r="G148" s="34">
        <v>13</v>
      </c>
      <c r="H148" s="45">
        <f t="shared" si="45"/>
        <v>195</v>
      </c>
      <c r="I148" s="34"/>
      <c r="J148" s="49"/>
      <c r="K148" s="45">
        <f t="shared" si="46"/>
        <v>195</v>
      </c>
      <c r="L148" s="115"/>
    </row>
    <row r="149" spans="1:12" ht="15.75" thickBot="1" x14ac:dyDescent="0.3">
      <c r="A149" s="109"/>
      <c r="B149" s="124"/>
      <c r="C149" s="68" t="s">
        <v>13</v>
      </c>
      <c r="D149" s="70" t="s">
        <v>14</v>
      </c>
      <c r="E149" s="32">
        <v>301</v>
      </c>
      <c r="F149" s="32">
        <v>547</v>
      </c>
      <c r="G149" s="34">
        <v>13</v>
      </c>
      <c r="H149" s="45">
        <f t="shared" si="45"/>
        <v>7111</v>
      </c>
      <c r="I149" s="34"/>
      <c r="J149" s="49"/>
      <c r="K149" s="45">
        <f t="shared" si="46"/>
        <v>7111</v>
      </c>
      <c r="L149" s="115"/>
    </row>
    <row r="150" spans="1:12" ht="15.75" thickBot="1" x14ac:dyDescent="0.3">
      <c r="A150" s="109"/>
      <c r="B150" s="125"/>
      <c r="C150" s="142" t="s">
        <v>15</v>
      </c>
      <c r="D150" s="143"/>
      <c r="E150" s="11">
        <f>SUM(E146:E149)</f>
        <v>346</v>
      </c>
      <c r="F150" s="11">
        <f>SUM(F146:F149)</f>
        <v>622</v>
      </c>
      <c r="G150" s="11"/>
      <c r="H150" s="11">
        <f>SUM(H146:H149)</f>
        <v>8086</v>
      </c>
      <c r="I150" s="11"/>
      <c r="J150" s="14"/>
      <c r="K150" s="14">
        <f>SUM(K146:K149)</f>
        <v>8086</v>
      </c>
      <c r="L150" s="115"/>
    </row>
    <row r="151" spans="1:12" x14ac:dyDescent="0.25">
      <c r="A151" s="109"/>
      <c r="B151" s="119" t="s">
        <v>49</v>
      </c>
      <c r="C151" s="30" t="s">
        <v>21</v>
      </c>
      <c r="D151" s="31" t="s">
        <v>17</v>
      </c>
      <c r="E151" s="32">
        <v>22</v>
      </c>
      <c r="F151" s="33">
        <v>37</v>
      </c>
      <c r="G151" s="34">
        <v>13</v>
      </c>
      <c r="H151" s="28">
        <f>G151*F151</f>
        <v>481</v>
      </c>
      <c r="I151" s="34">
        <v>11</v>
      </c>
      <c r="J151" s="34">
        <f>I151*F151</f>
        <v>407</v>
      </c>
      <c r="K151" s="29">
        <f>J151+H151</f>
        <v>888</v>
      </c>
      <c r="L151" s="115"/>
    </row>
    <row r="152" spans="1:12" x14ac:dyDescent="0.25">
      <c r="A152" s="109"/>
      <c r="B152" s="119"/>
      <c r="C152" s="30" t="s">
        <v>21</v>
      </c>
      <c r="D152" s="31" t="s">
        <v>18</v>
      </c>
      <c r="E152" s="32">
        <v>20</v>
      </c>
      <c r="F152" s="37">
        <v>33</v>
      </c>
      <c r="G152" s="34">
        <v>13</v>
      </c>
      <c r="H152" s="49">
        <f>G152*F152</f>
        <v>429</v>
      </c>
      <c r="I152" s="34">
        <v>11</v>
      </c>
      <c r="J152" s="34">
        <f t="shared" ref="J152:J153" si="47">I152*F152</f>
        <v>363</v>
      </c>
      <c r="K152" s="50">
        <f>J152+H152</f>
        <v>792</v>
      </c>
      <c r="L152" s="115"/>
    </row>
    <row r="153" spans="1:12" ht="15.75" thickBot="1" x14ac:dyDescent="0.3">
      <c r="A153" s="109"/>
      <c r="B153" s="119"/>
      <c r="C153" s="30" t="s">
        <v>21</v>
      </c>
      <c r="D153" s="32" t="s">
        <v>14</v>
      </c>
      <c r="E153" s="32">
        <v>42</v>
      </c>
      <c r="F153" s="37">
        <v>76</v>
      </c>
      <c r="G153" s="34">
        <v>13</v>
      </c>
      <c r="H153" s="35">
        <f>G153*F153</f>
        <v>988</v>
      </c>
      <c r="I153" s="34">
        <v>11</v>
      </c>
      <c r="J153" s="34">
        <f t="shared" si="47"/>
        <v>836</v>
      </c>
      <c r="K153" s="46">
        <f>J153+H153</f>
        <v>1824</v>
      </c>
      <c r="L153" s="115"/>
    </row>
    <row r="154" spans="1:12" ht="15.75" thickBot="1" x14ac:dyDescent="0.3">
      <c r="A154" s="109"/>
      <c r="B154" s="119"/>
      <c r="C154" s="5" t="s">
        <v>15</v>
      </c>
      <c r="D154" s="6"/>
      <c r="E154" s="7">
        <f>SUM(E151:E153)</f>
        <v>84</v>
      </c>
      <c r="F154" s="7">
        <f t="shared" ref="F154:K154" si="48">SUM(F151:F153)</f>
        <v>146</v>
      </c>
      <c r="G154" s="7"/>
      <c r="H154" s="7">
        <f t="shared" si="48"/>
        <v>1898</v>
      </c>
      <c r="I154" s="7"/>
      <c r="J154" s="13">
        <f t="shared" si="48"/>
        <v>1606</v>
      </c>
      <c r="K154" s="13">
        <f t="shared" si="48"/>
        <v>3504</v>
      </c>
      <c r="L154" s="115"/>
    </row>
    <row r="155" spans="1:12" x14ac:dyDescent="0.25">
      <c r="A155" s="109"/>
      <c r="B155" s="118" t="s">
        <v>50</v>
      </c>
      <c r="C155" s="30" t="s">
        <v>21</v>
      </c>
      <c r="D155" s="31" t="s">
        <v>17</v>
      </c>
      <c r="E155" s="32">
        <v>30</v>
      </c>
      <c r="F155" s="33">
        <v>50</v>
      </c>
      <c r="G155" s="34">
        <v>13</v>
      </c>
      <c r="H155" s="28">
        <f>G155*F155</f>
        <v>650</v>
      </c>
      <c r="I155" s="34">
        <v>11</v>
      </c>
      <c r="J155" s="34">
        <f>I155*F155</f>
        <v>550</v>
      </c>
      <c r="K155" s="29">
        <f>J155+H155</f>
        <v>1200</v>
      </c>
      <c r="L155" s="115"/>
    </row>
    <row r="156" spans="1:12" x14ac:dyDescent="0.25">
      <c r="A156" s="109"/>
      <c r="B156" s="119"/>
      <c r="C156" s="30" t="s">
        <v>21</v>
      </c>
      <c r="D156" s="31" t="s">
        <v>18</v>
      </c>
      <c r="E156" s="32">
        <v>8</v>
      </c>
      <c r="F156" s="37">
        <v>13</v>
      </c>
      <c r="G156" s="34">
        <v>13</v>
      </c>
      <c r="H156" s="49">
        <f>G156*F156</f>
        <v>169</v>
      </c>
      <c r="I156" s="34">
        <v>11</v>
      </c>
      <c r="J156" s="34">
        <f t="shared" ref="J156:J157" si="49">I156*F156</f>
        <v>143</v>
      </c>
      <c r="K156" s="50">
        <f>J156+H156</f>
        <v>312</v>
      </c>
      <c r="L156" s="115"/>
    </row>
    <row r="157" spans="1:12" ht="15.75" thickBot="1" x14ac:dyDescent="0.3">
      <c r="A157" s="109"/>
      <c r="B157" s="119"/>
      <c r="C157" s="30" t="s">
        <v>21</v>
      </c>
      <c r="D157" s="32" t="s">
        <v>14</v>
      </c>
      <c r="E157" s="32">
        <v>72</v>
      </c>
      <c r="F157" s="37">
        <v>131</v>
      </c>
      <c r="G157" s="34">
        <v>13</v>
      </c>
      <c r="H157" s="35">
        <f>G157*F157</f>
        <v>1703</v>
      </c>
      <c r="I157" s="34">
        <v>11</v>
      </c>
      <c r="J157" s="34">
        <f t="shared" si="49"/>
        <v>1441</v>
      </c>
      <c r="K157" s="46">
        <f>J157+H157</f>
        <v>3144</v>
      </c>
      <c r="L157" s="115"/>
    </row>
    <row r="158" spans="1:12" ht="15.75" thickBot="1" x14ac:dyDescent="0.3">
      <c r="A158" s="109"/>
      <c r="B158" s="120"/>
      <c r="C158" s="5" t="s">
        <v>15</v>
      </c>
      <c r="D158" s="6"/>
      <c r="E158" s="7">
        <f>SUM(E155:E157)</f>
        <v>110</v>
      </c>
      <c r="F158" s="7">
        <f t="shared" ref="F158:K158" si="50">SUM(F155:F157)</f>
        <v>194</v>
      </c>
      <c r="G158" s="7"/>
      <c r="H158" s="7">
        <f t="shared" si="50"/>
        <v>2522</v>
      </c>
      <c r="I158" s="7"/>
      <c r="J158" s="13">
        <f t="shared" si="50"/>
        <v>2134</v>
      </c>
      <c r="K158" s="13">
        <f t="shared" si="50"/>
        <v>4656</v>
      </c>
      <c r="L158" s="115"/>
    </row>
    <row r="159" spans="1:12" x14ac:dyDescent="0.25">
      <c r="A159" s="109"/>
      <c r="B159" s="118" t="s">
        <v>51</v>
      </c>
      <c r="C159" s="30" t="s">
        <v>21</v>
      </c>
      <c r="D159" s="24" t="s">
        <v>16</v>
      </c>
      <c r="E159" s="61">
        <v>1</v>
      </c>
      <c r="F159" s="61">
        <v>2</v>
      </c>
      <c r="G159" s="27">
        <v>13</v>
      </c>
      <c r="H159" s="28">
        <f>G159*F159</f>
        <v>26</v>
      </c>
      <c r="I159" s="34">
        <v>11</v>
      </c>
      <c r="J159" s="34">
        <f>I159*F159</f>
        <v>22</v>
      </c>
      <c r="K159" s="29">
        <f>J159+H159</f>
        <v>48</v>
      </c>
      <c r="L159" s="115"/>
    </row>
    <row r="160" spans="1:12" x14ac:dyDescent="0.25">
      <c r="A160" s="109"/>
      <c r="B160" s="119"/>
      <c r="C160" s="30" t="s">
        <v>21</v>
      </c>
      <c r="D160" s="31" t="s">
        <v>17</v>
      </c>
      <c r="E160" s="32">
        <v>9</v>
      </c>
      <c r="F160" s="33">
        <v>15</v>
      </c>
      <c r="G160" s="34">
        <v>13</v>
      </c>
      <c r="H160" s="49">
        <f>G160*F160</f>
        <v>195</v>
      </c>
      <c r="I160" s="34">
        <v>11</v>
      </c>
      <c r="J160" s="34">
        <f t="shared" ref="J160:J162" si="51">I160*F160</f>
        <v>165</v>
      </c>
      <c r="K160" s="36">
        <f>J160+H160</f>
        <v>360</v>
      </c>
      <c r="L160" s="115"/>
    </row>
    <row r="161" spans="1:12" x14ac:dyDescent="0.25">
      <c r="A161" s="109"/>
      <c r="B161" s="119"/>
      <c r="C161" s="30" t="s">
        <v>21</v>
      </c>
      <c r="D161" s="31" t="s">
        <v>18</v>
      </c>
      <c r="E161" s="32">
        <v>4</v>
      </c>
      <c r="F161" s="37">
        <v>7</v>
      </c>
      <c r="G161" s="34">
        <v>13</v>
      </c>
      <c r="H161" s="49">
        <f>G161*F161</f>
        <v>91</v>
      </c>
      <c r="I161" s="34">
        <v>11</v>
      </c>
      <c r="J161" s="34">
        <f t="shared" si="51"/>
        <v>77</v>
      </c>
      <c r="K161" s="50">
        <f>J161+H161</f>
        <v>168</v>
      </c>
      <c r="L161" s="115"/>
    </row>
    <row r="162" spans="1:12" ht="15.75" thickBot="1" x14ac:dyDescent="0.3">
      <c r="A162" s="109"/>
      <c r="B162" s="119"/>
      <c r="C162" s="30" t="s">
        <v>21</v>
      </c>
      <c r="D162" s="32" t="s">
        <v>14</v>
      </c>
      <c r="E162" s="32">
        <v>45</v>
      </c>
      <c r="F162" s="37">
        <v>82</v>
      </c>
      <c r="G162" s="34">
        <v>13</v>
      </c>
      <c r="H162" s="35">
        <f>G162*F162</f>
        <v>1066</v>
      </c>
      <c r="I162" s="34">
        <v>11</v>
      </c>
      <c r="J162" s="34">
        <f t="shared" si="51"/>
        <v>902</v>
      </c>
      <c r="K162" s="46">
        <f>J162+H162</f>
        <v>1968</v>
      </c>
      <c r="L162" s="115"/>
    </row>
    <row r="163" spans="1:12" ht="15.75" thickBot="1" x14ac:dyDescent="0.3">
      <c r="A163" s="109"/>
      <c r="B163" s="120"/>
      <c r="C163" s="5" t="s">
        <v>15</v>
      </c>
      <c r="D163" s="6"/>
      <c r="E163" s="7">
        <f>SUM(E159:E162)</f>
        <v>59</v>
      </c>
      <c r="F163" s="7">
        <f t="shared" ref="F163:K163" si="52">SUM(F159:F162)</f>
        <v>106</v>
      </c>
      <c r="G163" s="7"/>
      <c r="H163" s="7">
        <f t="shared" si="52"/>
        <v>1378</v>
      </c>
      <c r="I163" s="7"/>
      <c r="J163" s="13">
        <f t="shared" si="52"/>
        <v>1166</v>
      </c>
      <c r="K163" s="13">
        <f t="shared" si="52"/>
        <v>2544</v>
      </c>
      <c r="L163" s="115"/>
    </row>
    <row r="164" spans="1:12" x14ac:dyDescent="0.25">
      <c r="A164" s="109"/>
      <c r="B164" s="118" t="s">
        <v>52</v>
      </c>
      <c r="C164" s="30" t="s">
        <v>21</v>
      </c>
      <c r="D164" s="24" t="s">
        <v>16</v>
      </c>
      <c r="E164" s="61">
        <v>3</v>
      </c>
      <c r="F164" s="61">
        <v>5</v>
      </c>
      <c r="G164" s="27">
        <v>13</v>
      </c>
      <c r="H164" s="28">
        <f>G164*F164</f>
        <v>65</v>
      </c>
      <c r="I164" s="34">
        <v>11</v>
      </c>
      <c r="J164" s="34">
        <f>I164*F164</f>
        <v>55</v>
      </c>
      <c r="K164" s="29">
        <f>J164+H164</f>
        <v>120</v>
      </c>
      <c r="L164" s="115"/>
    </row>
    <row r="165" spans="1:12" x14ac:dyDescent="0.25">
      <c r="A165" s="109"/>
      <c r="B165" s="119"/>
      <c r="C165" s="30" t="s">
        <v>21</v>
      </c>
      <c r="D165" s="31" t="s">
        <v>17</v>
      </c>
      <c r="E165" s="32">
        <v>21</v>
      </c>
      <c r="F165" s="33">
        <v>35</v>
      </c>
      <c r="G165" s="34">
        <v>13</v>
      </c>
      <c r="H165" s="49">
        <f>G165*F165</f>
        <v>455</v>
      </c>
      <c r="I165" s="34">
        <v>11</v>
      </c>
      <c r="J165" s="34">
        <f t="shared" ref="J165:J167" si="53">I165*F165</f>
        <v>385</v>
      </c>
      <c r="K165" s="50">
        <f>J165+H165</f>
        <v>840</v>
      </c>
      <c r="L165" s="115"/>
    </row>
    <row r="166" spans="1:12" x14ac:dyDescent="0.25">
      <c r="A166" s="109"/>
      <c r="B166" s="119"/>
      <c r="C166" s="30" t="s">
        <v>21</v>
      </c>
      <c r="D166" s="31" t="s">
        <v>18</v>
      </c>
      <c r="E166" s="32">
        <v>8</v>
      </c>
      <c r="F166" s="37">
        <v>13</v>
      </c>
      <c r="G166" s="34">
        <v>13</v>
      </c>
      <c r="H166" s="49">
        <f>G166*F166</f>
        <v>169</v>
      </c>
      <c r="I166" s="34">
        <v>11</v>
      </c>
      <c r="J166" s="34">
        <f t="shared" si="53"/>
        <v>143</v>
      </c>
      <c r="K166" s="50">
        <f>J166+H166</f>
        <v>312</v>
      </c>
      <c r="L166" s="115"/>
    </row>
    <row r="167" spans="1:12" ht="15.75" thickBot="1" x14ac:dyDescent="0.3">
      <c r="A167" s="109"/>
      <c r="B167" s="119"/>
      <c r="C167" s="30" t="s">
        <v>21</v>
      </c>
      <c r="D167" s="32" t="s">
        <v>14</v>
      </c>
      <c r="E167" s="32">
        <v>102</v>
      </c>
      <c r="F167" s="37">
        <v>186</v>
      </c>
      <c r="G167" s="34">
        <v>13</v>
      </c>
      <c r="H167" s="35">
        <f>G167*F167</f>
        <v>2418</v>
      </c>
      <c r="I167" s="34">
        <v>11</v>
      </c>
      <c r="J167" s="34">
        <f t="shared" si="53"/>
        <v>2046</v>
      </c>
      <c r="K167" s="46">
        <f>J167+H167</f>
        <v>4464</v>
      </c>
      <c r="L167" s="115"/>
    </row>
    <row r="168" spans="1:12" ht="15.75" thickBot="1" x14ac:dyDescent="0.3">
      <c r="A168" s="109"/>
      <c r="B168" s="120"/>
      <c r="C168" s="54" t="s">
        <v>15</v>
      </c>
      <c r="D168" s="6"/>
      <c r="E168" s="7">
        <f>SUM(E164:E167)</f>
        <v>134</v>
      </c>
      <c r="F168" s="7">
        <f t="shared" ref="F168:K168" si="54">SUM(F164:F167)</f>
        <v>239</v>
      </c>
      <c r="G168" s="7"/>
      <c r="H168" s="7">
        <f t="shared" si="54"/>
        <v>3107</v>
      </c>
      <c r="I168" s="7"/>
      <c r="J168" s="13">
        <f t="shared" si="54"/>
        <v>2629</v>
      </c>
      <c r="K168" s="13">
        <f t="shared" si="54"/>
        <v>5736</v>
      </c>
      <c r="L168" s="115"/>
    </row>
    <row r="169" spans="1:12" x14ac:dyDescent="0.25">
      <c r="A169" s="109"/>
      <c r="B169" s="118" t="s">
        <v>53</v>
      </c>
      <c r="C169" s="30" t="s">
        <v>21</v>
      </c>
      <c r="D169" s="24" t="s">
        <v>16</v>
      </c>
      <c r="E169" s="61">
        <v>1</v>
      </c>
      <c r="F169" s="61">
        <v>2</v>
      </c>
      <c r="G169" s="27">
        <v>13</v>
      </c>
      <c r="H169" s="28">
        <f>G169*F169</f>
        <v>26</v>
      </c>
      <c r="I169" s="34">
        <v>11</v>
      </c>
      <c r="J169" s="34">
        <f>I169*F169</f>
        <v>22</v>
      </c>
      <c r="K169" s="29">
        <f>J169+H169</f>
        <v>48</v>
      </c>
      <c r="L169" s="115"/>
    </row>
    <row r="170" spans="1:12" x14ac:dyDescent="0.25">
      <c r="A170" s="109"/>
      <c r="B170" s="119"/>
      <c r="C170" s="30" t="s">
        <v>21</v>
      </c>
      <c r="D170" s="31" t="s">
        <v>17</v>
      </c>
      <c r="E170" s="32">
        <v>5</v>
      </c>
      <c r="F170" s="33">
        <v>8</v>
      </c>
      <c r="G170" s="34">
        <v>13</v>
      </c>
      <c r="H170" s="49">
        <f>G170*F170</f>
        <v>104</v>
      </c>
      <c r="I170" s="34">
        <v>11</v>
      </c>
      <c r="J170" s="34">
        <f t="shared" ref="J170:J172" si="55">I170*F170</f>
        <v>88</v>
      </c>
      <c r="K170" s="50">
        <f>J170+H170</f>
        <v>192</v>
      </c>
      <c r="L170" s="115"/>
    </row>
    <row r="171" spans="1:12" x14ac:dyDescent="0.25">
      <c r="A171" s="109"/>
      <c r="B171" s="119"/>
      <c r="C171" s="30" t="s">
        <v>21</v>
      </c>
      <c r="D171" s="31" t="s">
        <v>18</v>
      </c>
      <c r="E171" s="32">
        <v>2</v>
      </c>
      <c r="F171" s="37">
        <v>3</v>
      </c>
      <c r="G171" s="34">
        <v>13</v>
      </c>
      <c r="H171" s="49">
        <f>G171*F171</f>
        <v>39</v>
      </c>
      <c r="I171" s="34">
        <v>11</v>
      </c>
      <c r="J171" s="34">
        <f t="shared" si="55"/>
        <v>33</v>
      </c>
      <c r="K171" s="50">
        <f>J171+H171</f>
        <v>72</v>
      </c>
      <c r="L171" s="115"/>
    </row>
    <row r="172" spans="1:12" ht="15.75" thickBot="1" x14ac:dyDescent="0.3">
      <c r="A172" s="109"/>
      <c r="B172" s="119"/>
      <c r="C172" s="30" t="s">
        <v>21</v>
      </c>
      <c r="D172" s="32" t="s">
        <v>14</v>
      </c>
      <c r="E172" s="32">
        <v>22</v>
      </c>
      <c r="F172" s="37">
        <v>40</v>
      </c>
      <c r="G172" s="34">
        <v>13</v>
      </c>
      <c r="H172" s="35">
        <f>G172*F172</f>
        <v>520</v>
      </c>
      <c r="I172" s="34">
        <v>11</v>
      </c>
      <c r="J172" s="34">
        <f t="shared" si="55"/>
        <v>440</v>
      </c>
      <c r="K172" s="46">
        <f>J172+H172</f>
        <v>960</v>
      </c>
      <c r="L172" s="115"/>
    </row>
    <row r="173" spans="1:12" ht="15.75" thickBot="1" x14ac:dyDescent="0.3">
      <c r="A173" s="109"/>
      <c r="B173" s="119"/>
      <c r="C173" s="5" t="s">
        <v>15</v>
      </c>
      <c r="D173" s="6"/>
      <c r="E173" s="7">
        <f>SUM(E169:E172)</f>
        <v>30</v>
      </c>
      <c r="F173" s="7">
        <f t="shared" ref="F173:K173" si="56">SUM(F169:F172)</f>
        <v>53</v>
      </c>
      <c r="G173" s="7"/>
      <c r="H173" s="7">
        <f t="shared" si="56"/>
        <v>689</v>
      </c>
      <c r="I173" s="7"/>
      <c r="J173" s="13">
        <f t="shared" si="56"/>
        <v>583</v>
      </c>
      <c r="K173" s="13">
        <f t="shared" si="56"/>
        <v>1272</v>
      </c>
      <c r="L173" s="115"/>
    </row>
    <row r="174" spans="1:12" x14ac:dyDescent="0.25">
      <c r="A174" s="109"/>
      <c r="B174" s="118" t="s">
        <v>54</v>
      </c>
      <c r="C174" s="30" t="s">
        <v>21</v>
      </c>
      <c r="D174" s="24" t="s">
        <v>16</v>
      </c>
      <c r="E174" s="61">
        <v>1</v>
      </c>
      <c r="F174" s="61">
        <v>2</v>
      </c>
      <c r="G174" s="27">
        <v>13</v>
      </c>
      <c r="H174" s="28">
        <f>G174*F174</f>
        <v>26</v>
      </c>
      <c r="I174" s="34">
        <v>11</v>
      </c>
      <c r="J174" s="34">
        <f>I174*F174</f>
        <v>22</v>
      </c>
      <c r="K174" s="29">
        <f>J174+H174</f>
        <v>48</v>
      </c>
      <c r="L174" s="115"/>
    </row>
    <row r="175" spans="1:12" x14ac:dyDescent="0.25">
      <c r="A175" s="109"/>
      <c r="B175" s="119"/>
      <c r="C175" s="30" t="s">
        <v>21</v>
      </c>
      <c r="D175" s="31" t="s">
        <v>17</v>
      </c>
      <c r="E175" s="32">
        <v>9</v>
      </c>
      <c r="F175" s="33">
        <v>15</v>
      </c>
      <c r="G175" s="34">
        <v>13</v>
      </c>
      <c r="H175" s="49">
        <f>G175*F175</f>
        <v>195</v>
      </c>
      <c r="I175" s="34">
        <v>11</v>
      </c>
      <c r="J175" s="34">
        <f t="shared" ref="J175:J177" si="57">I175*F175</f>
        <v>165</v>
      </c>
      <c r="K175" s="50">
        <f>J175+H175</f>
        <v>360</v>
      </c>
      <c r="L175" s="115"/>
    </row>
    <row r="176" spans="1:12" x14ac:dyDescent="0.25">
      <c r="A176" s="109"/>
      <c r="B176" s="119"/>
      <c r="C176" s="30" t="s">
        <v>21</v>
      </c>
      <c r="D176" s="31" t="s">
        <v>18</v>
      </c>
      <c r="E176" s="32">
        <v>4</v>
      </c>
      <c r="F176" s="37">
        <v>7</v>
      </c>
      <c r="G176" s="34">
        <v>13</v>
      </c>
      <c r="H176" s="49">
        <f>G176*F176</f>
        <v>91</v>
      </c>
      <c r="I176" s="34">
        <v>11</v>
      </c>
      <c r="J176" s="34">
        <f t="shared" si="57"/>
        <v>77</v>
      </c>
      <c r="K176" s="50">
        <f>J176+H176</f>
        <v>168</v>
      </c>
      <c r="L176" s="115"/>
    </row>
    <row r="177" spans="1:12" ht="15.75" thickBot="1" x14ac:dyDescent="0.3">
      <c r="A177" s="109"/>
      <c r="B177" s="119"/>
      <c r="C177" s="30" t="s">
        <v>21</v>
      </c>
      <c r="D177" s="32" t="s">
        <v>14</v>
      </c>
      <c r="E177" s="32">
        <v>45</v>
      </c>
      <c r="F177" s="37">
        <v>82</v>
      </c>
      <c r="G177" s="34">
        <v>13</v>
      </c>
      <c r="H177" s="35">
        <f>G177*F177</f>
        <v>1066</v>
      </c>
      <c r="I177" s="34">
        <v>11</v>
      </c>
      <c r="J177" s="34">
        <f t="shared" si="57"/>
        <v>902</v>
      </c>
      <c r="K177" s="46">
        <f>J177+H177</f>
        <v>1968</v>
      </c>
      <c r="L177" s="115"/>
    </row>
    <row r="178" spans="1:12" ht="15.75" thickBot="1" x14ac:dyDescent="0.3">
      <c r="A178" s="109"/>
      <c r="B178" s="119"/>
      <c r="C178" s="5" t="s">
        <v>15</v>
      </c>
      <c r="D178" s="6"/>
      <c r="E178" s="7">
        <f>SUM(E174:E177)</f>
        <v>59</v>
      </c>
      <c r="F178" s="7">
        <f t="shared" ref="F178:K178" si="58">SUM(F174:F177)</f>
        <v>106</v>
      </c>
      <c r="G178" s="7"/>
      <c r="H178" s="7">
        <f t="shared" si="58"/>
        <v>1378</v>
      </c>
      <c r="I178" s="7"/>
      <c r="J178" s="13">
        <f t="shared" si="58"/>
        <v>1166</v>
      </c>
      <c r="K178" s="13">
        <f t="shared" si="58"/>
        <v>2544</v>
      </c>
      <c r="L178" s="115"/>
    </row>
    <row r="179" spans="1:12" x14ac:dyDescent="0.25">
      <c r="A179" s="109"/>
      <c r="B179" s="118" t="s">
        <v>55</v>
      </c>
      <c r="C179" s="30" t="s">
        <v>21</v>
      </c>
      <c r="D179" s="31" t="s">
        <v>17</v>
      </c>
      <c r="E179" s="32">
        <v>2</v>
      </c>
      <c r="F179" s="33">
        <v>3</v>
      </c>
      <c r="G179" s="34">
        <v>13</v>
      </c>
      <c r="H179" s="28">
        <f>G179*F179</f>
        <v>39</v>
      </c>
      <c r="I179" s="34">
        <v>11</v>
      </c>
      <c r="J179" s="34">
        <f>I179*F179</f>
        <v>33</v>
      </c>
      <c r="K179" s="29">
        <f>J179+H179</f>
        <v>72</v>
      </c>
      <c r="L179" s="115"/>
    </row>
    <row r="180" spans="1:12" ht="15.75" thickBot="1" x14ac:dyDescent="0.3">
      <c r="A180" s="109"/>
      <c r="B180" s="119"/>
      <c r="C180" s="30" t="s">
        <v>21</v>
      </c>
      <c r="D180" s="32" t="s">
        <v>14</v>
      </c>
      <c r="E180" s="32">
        <v>20</v>
      </c>
      <c r="F180" s="37">
        <v>36</v>
      </c>
      <c r="G180" s="34">
        <v>13</v>
      </c>
      <c r="H180" s="35">
        <f>G180*F180</f>
        <v>468</v>
      </c>
      <c r="I180" s="34">
        <v>11</v>
      </c>
      <c r="J180" s="34">
        <f>I180*F180</f>
        <v>396</v>
      </c>
      <c r="K180" s="46">
        <f>J180+H180</f>
        <v>864</v>
      </c>
      <c r="L180" s="115"/>
    </row>
    <row r="181" spans="1:12" ht="15.75" thickBot="1" x14ac:dyDescent="0.3">
      <c r="A181" s="109"/>
      <c r="B181" s="120"/>
      <c r="C181" s="5" t="s">
        <v>15</v>
      </c>
      <c r="D181" s="6"/>
      <c r="E181" s="7">
        <f>SUM(E179:E180)</f>
        <v>22</v>
      </c>
      <c r="F181" s="7">
        <f t="shared" ref="F181:K181" si="59">SUM(F179:F180)</f>
        <v>39</v>
      </c>
      <c r="G181" s="7"/>
      <c r="H181" s="7">
        <f t="shared" si="59"/>
        <v>507</v>
      </c>
      <c r="I181" s="7"/>
      <c r="J181" s="13">
        <f t="shared" si="59"/>
        <v>429</v>
      </c>
      <c r="K181" s="13">
        <f t="shared" si="59"/>
        <v>936</v>
      </c>
      <c r="L181" s="115"/>
    </row>
    <row r="182" spans="1:12" x14ac:dyDescent="0.25">
      <c r="A182" s="109"/>
      <c r="B182" s="118" t="s">
        <v>56</v>
      </c>
      <c r="C182" s="30" t="s">
        <v>31</v>
      </c>
      <c r="D182" s="24" t="s">
        <v>16</v>
      </c>
      <c r="E182" s="61">
        <v>6</v>
      </c>
      <c r="F182" s="61">
        <v>10</v>
      </c>
      <c r="G182" s="27">
        <v>13</v>
      </c>
      <c r="H182" s="28">
        <f>G182*F182</f>
        <v>130</v>
      </c>
      <c r="I182" s="34">
        <v>11</v>
      </c>
      <c r="J182" s="34">
        <f>I182*F182</f>
        <v>110</v>
      </c>
      <c r="K182" s="29">
        <f>J182+H182</f>
        <v>240</v>
      </c>
      <c r="L182" s="115"/>
    </row>
    <row r="183" spans="1:12" x14ac:dyDescent="0.25">
      <c r="A183" s="109"/>
      <c r="B183" s="119"/>
      <c r="C183" s="30" t="s">
        <v>31</v>
      </c>
      <c r="D183" s="31" t="s">
        <v>17</v>
      </c>
      <c r="E183" s="32">
        <v>18</v>
      </c>
      <c r="F183" s="33">
        <v>30</v>
      </c>
      <c r="G183" s="34">
        <v>13</v>
      </c>
      <c r="H183" s="49">
        <f>G183*F183</f>
        <v>390</v>
      </c>
      <c r="I183" s="34">
        <v>11</v>
      </c>
      <c r="J183" s="34">
        <f t="shared" ref="J183:J185" si="60">I183*F183</f>
        <v>330</v>
      </c>
      <c r="K183" s="50">
        <f>J183+H183</f>
        <v>720</v>
      </c>
      <c r="L183" s="115"/>
    </row>
    <row r="184" spans="1:12" x14ac:dyDescent="0.25">
      <c r="A184" s="109"/>
      <c r="B184" s="119"/>
      <c r="C184" s="30" t="s">
        <v>31</v>
      </c>
      <c r="D184" s="31" t="s">
        <v>18</v>
      </c>
      <c r="E184" s="32">
        <v>4</v>
      </c>
      <c r="F184" s="37">
        <v>7</v>
      </c>
      <c r="G184" s="34">
        <v>13</v>
      </c>
      <c r="H184" s="49">
        <f>G184*F184</f>
        <v>91</v>
      </c>
      <c r="I184" s="34">
        <v>11</v>
      </c>
      <c r="J184" s="34">
        <f t="shared" si="60"/>
        <v>77</v>
      </c>
      <c r="K184" s="50">
        <f>J184+H184</f>
        <v>168</v>
      </c>
      <c r="L184" s="115"/>
    </row>
    <row r="185" spans="1:12" ht="15.75" thickBot="1" x14ac:dyDescent="0.3">
      <c r="A185" s="109"/>
      <c r="B185" s="119"/>
      <c r="C185" s="30" t="s">
        <v>31</v>
      </c>
      <c r="D185" s="32" t="s">
        <v>14</v>
      </c>
      <c r="E185" s="32">
        <v>74</v>
      </c>
      <c r="F185" s="37">
        <v>135</v>
      </c>
      <c r="G185" s="34">
        <v>13</v>
      </c>
      <c r="H185" s="35">
        <f>G185*F185</f>
        <v>1755</v>
      </c>
      <c r="I185" s="34">
        <v>11</v>
      </c>
      <c r="J185" s="34">
        <f t="shared" si="60"/>
        <v>1485</v>
      </c>
      <c r="K185" s="46">
        <f>J185+H185</f>
        <v>3240</v>
      </c>
      <c r="L185" s="115"/>
    </row>
    <row r="186" spans="1:12" ht="15.75" thickBot="1" x14ac:dyDescent="0.3">
      <c r="A186" s="109"/>
      <c r="B186" s="119"/>
      <c r="C186" s="5" t="s">
        <v>15</v>
      </c>
      <c r="D186" s="6"/>
      <c r="E186" s="7">
        <f>SUM(E182:E185)</f>
        <v>102</v>
      </c>
      <c r="F186" s="7">
        <f t="shared" ref="F186:K186" si="61">SUM(F182:F185)</f>
        <v>182</v>
      </c>
      <c r="G186" s="7"/>
      <c r="H186" s="7">
        <f t="shared" si="61"/>
        <v>2366</v>
      </c>
      <c r="I186" s="7"/>
      <c r="J186" s="13">
        <f t="shared" si="61"/>
        <v>2002</v>
      </c>
      <c r="K186" s="13">
        <f t="shared" si="61"/>
        <v>4368</v>
      </c>
      <c r="L186" s="115"/>
    </row>
    <row r="187" spans="1:12" ht="22.5" customHeight="1" thickBot="1" x14ac:dyDescent="0.3">
      <c r="A187" s="110"/>
      <c r="B187" s="111" t="s">
        <v>85</v>
      </c>
      <c r="C187" s="112"/>
      <c r="D187" s="113"/>
      <c r="E187" s="102">
        <f>E186+E181+E178+E168+E163+E158+E154+E150+E173</f>
        <v>946</v>
      </c>
      <c r="F187" s="102">
        <f>F186+F181+F178+F168+F163+F158+F154+F150+F173</f>
        <v>1687</v>
      </c>
      <c r="G187" s="98"/>
      <c r="H187" s="103">
        <f>H186+H181+H178+H168+H163+H158+H154+H150+H173</f>
        <v>21931</v>
      </c>
      <c r="I187" s="99"/>
      <c r="J187" s="100">
        <f>J186+J181+J178+J168+J163+J158+J154+J150+J173</f>
        <v>11715</v>
      </c>
      <c r="K187" s="100">
        <f>K186+K181+K178+K168+K163+K158+K154+K150+K173</f>
        <v>33646</v>
      </c>
      <c r="L187" s="117"/>
    </row>
    <row r="188" spans="1:12" x14ac:dyDescent="0.25">
      <c r="A188" s="108" t="s">
        <v>80</v>
      </c>
      <c r="B188" s="123" t="s">
        <v>57</v>
      </c>
      <c r="C188" s="62" t="s">
        <v>13</v>
      </c>
      <c r="D188" s="31" t="s">
        <v>16</v>
      </c>
      <c r="E188" s="32">
        <v>26</v>
      </c>
      <c r="F188" s="32">
        <v>43</v>
      </c>
      <c r="G188" s="34">
        <v>13</v>
      </c>
      <c r="H188" s="45">
        <f t="shared" ref="H188:H193" si="62">G188*F188</f>
        <v>559</v>
      </c>
      <c r="I188" s="34"/>
      <c r="J188" s="49"/>
      <c r="K188" s="45">
        <f>J188+H188</f>
        <v>559</v>
      </c>
      <c r="L188" s="114">
        <f>K216*5%</f>
        <v>1203.25</v>
      </c>
    </row>
    <row r="189" spans="1:12" x14ac:dyDescent="0.25">
      <c r="A189" s="106"/>
      <c r="B189" s="124"/>
      <c r="C189" s="62" t="s">
        <v>13</v>
      </c>
      <c r="D189" s="31" t="s">
        <v>17</v>
      </c>
      <c r="E189" s="32">
        <v>2</v>
      </c>
      <c r="F189" s="32">
        <v>3</v>
      </c>
      <c r="G189" s="34">
        <v>13</v>
      </c>
      <c r="H189" s="45">
        <f t="shared" si="62"/>
        <v>39</v>
      </c>
      <c r="I189" s="34"/>
      <c r="J189" s="49"/>
      <c r="K189" s="45">
        <f t="shared" ref="K189:K193" si="63">J189+H189</f>
        <v>39</v>
      </c>
      <c r="L189" s="115"/>
    </row>
    <row r="190" spans="1:12" x14ac:dyDescent="0.25">
      <c r="A190" s="106"/>
      <c r="B190" s="124"/>
      <c r="C190" s="62" t="s">
        <v>13</v>
      </c>
      <c r="D190" s="57" t="s">
        <v>14</v>
      </c>
      <c r="E190" s="32">
        <v>73</v>
      </c>
      <c r="F190" s="32">
        <v>133</v>
      </c>
      <c r="G190" s="34">
        <v>13</v>
      </c>
      <c r="H190" s="45">
        <f t="shared" si="62"/>
        <v>1729</v>
      </c>
      <c r="I190" s="34"/>
      <c r="J190" s="49"/>
      <c r="K190" s="45">
        <f t="shared" si="63"/>
        <v>1729</v>
      </c>
      <c r="L190" s="115"/>
    </row>
    <row r="191" spans="1:12" x14ac:dyDescent="0.25">
      <c r="A191" s="106"/>
      <c r="B191" s="124"/>
      <c r="C191" s="62" t="s">
        <v>22</v>
      </c>
      <c r="D191" s="31" t="s">
        <v>16</v>
      </c>
      <c r="E191" s="32">
        <v>4</v>
      </c>
      <c r="F191" s="32">
        <v>7</v>
      </c>
      <c r="G191" s="34">
        <v>13</v>
      </c>
      <c r="H191" s="45">
        <f t="shared" si="62"/>
        <v>91</v>
      </c>
      <c r="I191" s="34"/>
      <c r="J191" s="49"/>
      <c r="K191" s="45">
        <f t="shared" si="63"/>
        <v>91</v>
      </c>
      <c r="L191" s="115"/>
    </row>
    <row r="192" spans="1:12" x14ac:dyDescent="0.25">
      <c r="A192" s="106"/>
      <c r="B192" s="124"/>
      <c r="C192" s="62" t="s">
        <v>22</v>
      </c>
      <c r="D192" s="31" t="s">
        <v>17</v>
      </c>
      <c r="E192" s="32">
        <v>1</v>
      </c>
      <c r="F192" s="32">
        <v>2</v>
      </c>
      <c r="G192" s="34">
        <v>13</v>
      </c>
      <c r="H192" s="45">
        <f t="shared" si="62"/>
        <v>26</v>
      </c>
      <c r="I192" s="34"/>
      <c r="J192" s="49"/>
      <c r="K192" s="45">
        <f t="shared" si="63"/>
        <v>26</v>
      </c>
      <c r="L192" s="115"/>
    </row>
    <row r="193" spans="1:12" ht="15.75" thickBot="1" x14ac:dyDescent="0.3">
      <c r="A193" s="106"/>
      <c r="B193" s="124"/>
      <c r="C193" s="62" t="s">
        <v>22</v>
      </c>
      <c r="D193" s="57" t="s">
        <v>14</v>
      </c>
      <c r="E193" s="32">
        <v>16</v>
      </c>
      <c r="F193" s="32">
        <v>29</v>
      </c>
      <c r="G193" s="34">
        <v>13</v>
      </c>
      <c r="H193" s="45">
        <f t="shared" si="62"/>
        <v>377</v>
      </c>
      <c r="I193" s="34"/>
      <c r="J193" s="49"/>
      <c r="K193" s="45">
        <f t="shared" si="63"/>
        <v>377</v>
      </c>
      <c r="L193" s="115"/>
    </row>
    <row r="194" spans="1:12" ht="15.75" thickBot="1" x14ac:dyDescent="0.3">
      <c r="A194" s="106"/>
      <c r="B194" s="125"/>
      <c r="C194" s="121" t="s">
        <v>15</v>
      </c>
      <c r="D194" s="122"/>
      <c r="E194" s="11">
        <f>SUM(E188:E193)</f>
        <v>122</v>
      </c>
      <c r="F194" s="11">
        <f>SUM(F188:F193)</f>
        <v>217</v>
      </c>
      <c r="G194" s="11"/>
      <c r="H194" s="11">
        <f>SUM(H188:H193)</f>
        <v>2821</v>
      </c>
      <c r="I194" s="11"/>
      <c r="J194" s="14"/>
      <c r="K194" s="16">
        <f>SUM(K188:K193)</f>
        <v>2821</v>
      </c>
      <c r="L194" s="115"/>
    </row>
    <row r="195" spans="1:12" x14ac:dyDescent="0.25">
      <c r="A195" s="106"/>
      <c r="B195" s="123" t="s">
        <v>97</v>
      </c>
      <c r="C195" s="87" t="s">
        <v>95</v>
      </c>
      <c r="D195" s="88" t="s">
        <v>16</v>
      </c>
      <c r="E195" s="74">
        <v>21</v>
      </c>
      <c r="F195" s="74">
        <v>35</v>
      </c>
      <c r="G195" s="27">
        <v>13</v>
      </c>
      <c r="H195" s="74">
        <f>F195*G195</f>
        <v>455</v>
      </c>
      <c r="I195" s="89"/>
      <c r="J195" s="90"/>
      <c r="K195" s="75">
        <f>H195</f>
        <v>455</v>
      </c>
      <c r="L195" s="116"/>
    </row>
    <row r="196" spans="1:12" x14ac:dyDescent="0.25">
      <c r="A196" s="106"/>
      <c r="B196" s="124"/>
      <c r="C196" s="91" t="s">
        <v>95</v>
      </c>
      <c r="D196" s="69" t="s">
        <v>17</v>
      </c>
      <c r="E196" s="76">
        <v>46</v>
      </c>
      <c r="F196" s="76">
        <v>77</v>
      </c>
      <c r="G196" s="34">
        <v>13</v>
      </c>
      <c r="H196" s="81">
        <f t="shared" ref="H196:H200" si="64">F196*G196</f>
        <v>1001</v>
      </c>
      <c r="I196" s="83"/>
      <c r="J196" s="84"/>
      <c r="K196" s="80">
        <f t="shared" ref="K196:K200" si="65">H196</f>
        <v>1001</v>
      </c>
      <c r="L196" s="116"/>
    </row>
    <row r="197" spans="1:12" x14ac:dyDescent="0.25">
      <c r="A197" s="106"/>
      <c r="B197" s="124"/>
      <c r="C197" s="91" t="s">
        <v>95</v>
      </c>
      <c r="D197" s="69" t="s">
        <v>18</v>
      </c>
      <c r="E197" s="76">
        <v>4</v>
      </c>
      <c r="F197" s="76">
        <v>7</v>
      </c>
      <c r="G197" s="34">
        <v>13</v>
      </c>
      <c r="H197" s="81">
        <f t="shared" si="64"/>
        <v>91</v>
      </c>
      <c r="I197" s="83"/>
      <c r="J197" s="84"/>
      <c r="K197" s="80">
        <f t="shared" si="65"/>
        <v>91</v>
      </c>
      <c r="L197" s="116"/>
    </row>
    <row r="198" spans="1:12" x14ac:dyDescent="0.25">
      <c r="A198" s="106"/>
      <c r="B198" s="124"/>
      <c r="C198" s="91" t="s">
        <v>95</v>
      </c>
      <c r="D198" s="76" t="s">
        <v>14</v>
      </c>
      <c r="E198" s="76">
        <v>72</v>
      </c>
      <c r="F198" s="76">
        <v>131</v>
      </c>
      <c r="G198" s="34">
        <v>13</v>
      </c>
      <c r="H198" s="81">
        <f t="shared" si="64"/>
        <v>1703</v>
      </c>
      <c r="I198" s="83"/>
      <c r="J198" s="84"/>
      <c r="K198" s="80">
        <f t="shared" si="65"/>
        <v>1703</v>
      </c>
      <c r="L198" s="116"/>
    </row>
    <row r="199" spans="1:12" x14ac:dyDescent="0.25">
      <c r="A199" s="106"/>
      <c r="B199" s="124"/>
      <c r="C199" s="91" t="s">
        <v>96</v>
      </c>
      <c r="D199" s="76" t="s">
        <v>14</v>
      </c>
      <c r="E199" s="76">
        <v>7</v>
      </c>
      <c r="F199" s="76">
        <v>13</v>
      </c>
      <c r="G199" s="34">
        <v>13</v>
      </c>
      <c r="H199" s="81">
        <f t="shared" si="64"/>
        <v>169</v>
      </c>
      <c r="I199" s="83"/>
      <c r="J199" s="84"/>
      <c r="K199" s="80">
        <f t="shared" si="65"/>
        <v>169</v>
      </c>
      <c r="L199" s="116"/>
    </row>
    <row r="200" spans="1:12" ht="15.75" thickBot="1" x14ac:dyDescent="0.3">
      <c r="A200" s="106"/>
      <c r="B200" s="124"/>
      <c r="C200" s="92" t="s">
        <v>94</v>
      </c>
      <c r="D200" s="78" t="s">
        <v>14</v>
      </c>
      <c r="E200" s="78">
        <v>3</v>
      </c>
      <c r="F200" s="78">
        <v>5</v>
      </c>
      <c r="G200" s="66">
        <v>13</v>
      </c>
      <c r="H200" s="93">
        <f t="shared" si="64"/>
        <v>65</v>
      </c>
      <c r="I200" s="94"/>
      <c r="J200" s="95"/>
      <c r="K200" s="96">
        <f t="shared" si="65"/>
        <v>65</v>
      </c>
      <c r="L200" s="116"/>
    </row>
    <row r="201" spans="1:12" ht="15.75" thickBot="1" x14ac:dyDescent="0.3">
      <c r="A201" s="106"/>
      <c r="B201" s="125"/>
      <c r="C201" s="144" t="s">
        <v>15</v>
      </c>
      <c r="D201" s="145"/>
      <c r="E201" s="85">
        <f>SUM(E195:E200)</f>
        <v>153</v>
      </c>
      <c r="F201" s="85">
        <f t="shared" ref="F201:K201" si="66">SUM(F195:F200)</f>
        <v>268</v>
      </c>
      <c r="G201" s="85"/>
      <c r="H201" s="85">
        <f t="shared" si="66"/>
        <v>3484</v>
      </c>
      <c r="I201" s="85"/>
      <c r="J201" s="85"/>
      <c r="K201" s="86">
        <f t="shared" si="66"/>
        <v>3484</v>
      </c>
      <c r="L201" s="116"/>
    </row>
    <row r="202" spans="1:12" x14ac:dyDescent="0.25">
      <c r="A202" s="106"/>
      <c r="B202" s="118" t="s">
        <v>58</v>
      </c>
      <c r="C202" s="67" t="s">
        <v>21</v>
      </c>
      <c r="D202" s="55" t="s">
        <v>16</v>
      </c>
      <c r="E202" s="61">
        <v>3</v>
      </c>
      <c r="F202" s="61">
        <v>5</v>
      </c>
      <c r="G202" s="38">
        <v>13</v>
      </c>
      <c r="H202" s="35">
        <f>G202*F202</f>
        <v>65</v>
      </c>
      <c r="I202" s="38">
        <v>11</v>
      </c>
      <c r="J202" s="38">
        <f>I202*F202</f>
        <v>55</v>
      </c>
      <c r="K202" s="36">
        <f>J202+H202</f>
        <v>120</v>
      </c>
      <c r="L202" s="115"/>
    </row>
    <row r="203" spans="1:12" x14ac:dyDescent="0.25">
      <c r="A203" s="106"/>
      <c r="B203" s="119"/>
      <c r="C203" s="30" t="s">
        <v>21</v>
      </c>
      <c r="D203" s="31" t="s">
        <v>17</v>
      </c>
      <c r="E203" s="32">
        <v>17</v>
      </c>
      <c r="F203" s="33">
        <v>28</v>
      </c>
      <c r="G203" s="34">
        <v>13</v>
      </c>
      <c r="H203" s="49">
        <f>G203*F203</f>
        <v>364</v>
      </c>
      <c r="I203" s="34">
        <v>11</v>
      </c>
      <c r="J203" s="34">
        <f t="shared" ref="J203:J205" si="67">I203*F203</f>
        <v>308</v>
      </c>
      <c r="K203" s="50">
        <f>J203+H203</f>
        <v>672</v>
      </c>
      <c r="L203" s="115"/>
    </row>
    <row r="204" spans="1:12" x14ac:dyDescent="0.25">
      <c r="A204" s="106"/>
      <c r="B204" s="119"/>
      <c r="C204" s="30" t="s">
        <v>21</v>
      </c>
      <c r="D204" s="31" t="s">
        <v>18</v>
      </c>
      <c r="E204" s="32">
        <v>6</v>
      </c>
      <c r="F204" s="37">
        <v>10</v>
      </c>
      <c r="G204" s="34">
        <v>13</v>
      </c>
      <c r="H204" s="49">
        <f>G204*F204</f>
        <v>130</v>
      </c>
      <c r="I204" s="34">
        <v>11</v>
      </c>
      <c r="J204" s="34">
        <f t="shared" si="67"/>
        <v>110</v>
      </c>
      <c r="K204" s="50">
        <f>J204+H204</f>
        <v>240</v>
      </c>
      <c r="L204" s="115"/>
    </row>
    <row r="205" spans="1:12" ht="15.75" thickBot="1" x14ac:dyDescent="0.3">
      <c r="A205" s="106"/>
      <c r="B205" s="119"/>
      <c r="C205" s="30" t="s">
        <v>21</v>
      </c>
      <c r="D205" s="32" t="s">
        <v>14</v>
      </c>
      <c r="E205" s="32">
        <v>83</v>
      </c>
      <c r="F205" s="37">
        <v>151</v>
      </c>
      <c r="G205" s="34">
        <v>13</v>
      </c>
      <c r="H205" s="35">
        <f>G205*F205</f>
        <v>1963</v>
      </c>
      <c r="I205" s="34">
        <v>11</v>
      </c>
      <c r="J205" s="34">
        <f t="shared" si="67"/>
        <v>1661</v>
      </c>
      <c r="K205" s="46">
        <f>J205+H205</f>
        <v>3624</v>
      </c>
      <c r="L205" s="115"/>
    </row>
    <row r="206" spans="1:12" ht="15.75" thickBot="1" x14ac:dyDescent="0.3">
      <c r="A206" s="106"/>
      <c r="B206" s="119"/>
      <c r="C206" s="5" t="s">
        <v>15</v>
      </c>
      <c r="D206" s="6"/>
      <c r="E206" s="7">
        <f>SUM(E202:E205)</f>
        <v>109</v>
      </c>
      <c r="F206" s="7">
        <f t="shared" ref="F206:K206" si="68">SUM(F202:F205)</f>
        <v>194</v>
      </c>
      <c r="G206" s="7"/>
      <c r="H206" s="7">
        <f t="shared" si="68"/>
        <v>2522</v>
      </c>
      <c r="I206" s="7"/>
      <c r="J206" s="13">
        <f t="shared" si="68"/>
        <v>2134</v>
      </c>
      <c r="K206" s="13">
        <f t="shared" si="68"/>
        <v>4656</v>
      </c>
      <c r="L206" s="115"/>
    </row>
    <row r="207" spans="1:12" x14ac:dyDescent="0.25">
      <c r="A207" s="106"/>
      <c r="B207" s="118" t="s">
        <v>59</v>
      </c>
      <c r="C207" s="30" t="s">
        <v>21</v>
      </c>
      <c r="D207" s="24" t="s">
        <v>16</v>
      </c>
      <c r="E207" s="61">
        <v>6</v>
      </c>
      <c r="F207" s="61">
        <v>10</v>
      </c>
      <c r="G207" s="27">
        <v>13</v>
      </c>
      <c r="H207" s="28">
        <f>G207*F207</f>
        <v>130</v>
      </c>
      <c r="I207" s="34">
        <v>11</v>
      </c>
      <c r="J207" s="34">
        <f>I207*F207</f>
        <v>110</v>
      </c>
      <c r="K207" s="29">
        <f>J207+H207</f>
        <v>240</v>
      </c>
      <c r="L207" s="115"/>
    </row>
    <row r="208" spans="1:12" x14ac:dyDescent="0.25">
      <c r="A208" s="106"/>
      <c r="B208" s="119"/>
      <c r="C208" s="30" t="s">
        <v>21</v>
      </c>
      <c r="D208" s="31" t="s">
        <v>17</v>
      </c>
      <c r="E208" s="32">
        <v>39</v>
      </c>
      <c r="F208" s="33">
        <v>65</v>
      </c>
      <c r="G208" s="34">
        <v>13</v>
      </c>
      <c r="H208" s="35">
        <f>G208*F208</f>
        <v>845</v>
      </c>
      <c r="I208" s="34">
        <v>11</v>
      </c>
      <c r="J208" s="34">
        <f t="shared" ref="J208:J210" si="69">I208*F208</f>
        <v>715</v>
      </c>
      <c r="K208" s="50">
        <f>J208+H208</f>
        <v>1560</v>
      </c>
      <c r="L208" s="115"/>
    </row>
    <row r="209" spans="1:12" x14ac:dyDescent="0.25">
      <c r="A209" s="106"/>
      <c r="B209" s="119"/>
      <c r="C209" s="30" t="s">
        <v>21</v>
      </c>
      <c r="D209" s="31" t="s">
        <v>18</v>
      </c>
      <c r="E209" s="32">
        <v>15</v>
      </c>
      <c r="F209" s="37">
        <v>25</v>
      </c>
      <c r="G209" s="34">
        <v>13</v>
      </c>
      <c r="H209" s="49">
        <f>G209*F209</f>
        <v>325</v>
      </c>
      <c r="I209" s="34">
        <v>11</v>
      </c>
      <c r="J209" s="34">
        <f t="shared" si="69"/>
        <v>275</v>
      </c>
      <c r="K209" s="50">
        <f>J209+H209</f>
        <v>600</v>
      </c>
      <c r="L209" s="115"/>
    </row>
    <row r="210" spans="1:12" ht="15.75" thickBot="1" x14ac:dyDescent="0.3">
      <c r="A210" s="106"/>
      <c r="B210" s="119"/>
      <c r="C210" s="30" t="s">
        <v>21</v>
      </c>
      <c r="D210" s="32" t="s">
        <v>14</v>
      </c>
      <c r="E210" s="32">
        <v>192</v>
      </c>
      <c r="F210" s="37">
        <v>349</v>
      </c>
      <c r="G210" s="34">
        <v>13</v>
      </c>
      <c r="H210" s="35">
        <f>G210*F210</f>
        <v>4537</v>
      </c>
      <c r="I210" s="34">
        <v>11</v>
      </c>
      <c r="J210" s="34">
        <f t="shared" si="69"/>
        <v>3839</v>
      </c>
      <c r="K210" s="46">
        <f>J210+H210</f>
        <v>8376</v>
      </c>
      <c r="L210" s="115"/>
    </row>
    <row r="211" spans="1:12" ht="15.75" thickBot="1" x14ac:dyDescent="0.3">
      <c r="A211" s="106"/>
      <c r="B211" s="120"/>
      <c r="C211" s="5" t="s">
        <v>15</v>
      </c>
      <c r="D211" s="6"/>
      <c r="E211" s="7">
        <f>SUM(E207:E210)</f>
        <v>252</v>
      </c>
      <c r="F211" s="7">
        <f t="shared" ref="F211:K211" si="70">SUM(F207:F210)</f>
        <v>449</v>
      </c>
      <c r="G211" s="7"/>
      <c r="H211" s="7">
        <f t="shared" si="70"/>
        <v>5837</v>
      </c>
      <c r="I211" s="7"/>
      <c r="J211" s="13">
        <f t="shared" si="70"/>
        <v>4939</v>
      </c>
      <c r="K211" s="13">
        <f t="shared" si="70"/>
        <v>10776</v>
      </c>
      <c r="L211" s="115"/>
    </row>
    <row r="212" spans="1:12" x14ac:dyDescent="0.25">
      <c r="A212" s="106"/>
      <c r="B212" s="124" t="s">
        <v>90</v>
      </c>
      <c r="C212" s="30" t="s">
        <v>21</v>
      </c>
      <c r="D212" s="31" t="s">
        <v>17</v>
      </c>
      <c r="E212" s="32">
        <v>18</v>
      </c>
      <c r="F212" s="33">
        <v>30</v>
      </c>
      <c r="G212" s="34">
        <v>13</v>
      </c>
      <c r="H212" s="28">
        <f>G212*F212</f>
        <v>390</v>
      </c>
      <c r="I212" s="34">
        <v>11</v>
      </c>
      <c r="J212" s="34">
        <f>I212*F212</f>
        <v>330</v>
      </c>
      <c r="K212" s="29">
        <f>J212+H212</f>
        <v>720</v>
      </c>
      <c r="L212" s="115"/>
    </row>
    <row r="213" spans="1:12" x14ac:dyDescent="0.25">
      <c r="A213" s="106"/>
      <c r="B213" s="124"/>
      <c r="C213" s="30" t="s">
        <v>21</v>
      </c>
      <c r="D213" s="31" t="s">
        <v>18</v>
      </c>
      <c r="E213" s="32">
        <v>7</v>
      </c>
      <c r="F213" s="37">
        <v>12</v>
      </c>
      <c r="G213" s="34">
        <v>13</v>
      </c>
      <c r="H213" s="49">
        <f>G213*F213</f>
        <v>156</v>
      </c>
      <c r="I213" s="34">
        <v>11</v>
      </c>
      <c r="J213" s="34">
        <f t="shared" ref="J213:J214" si="71">I213*F213</f>
        <v>132</v>
      </c>
      <c r="K213" s="36">
        <f>J213+H213</f>
        <v>288</v>
      </c>
      <c r="L213" s="115"/>
    </row>
    <row r="214" spans="1:12" ht="15.75" thickBot="1" x14ac:dyDescent="0.3">
      <c r="A214" s="106"/>
      <c r="B214" s="124"/>
      <c r="C214" s="30" t="s">
        <v>21</v>
      </c>
      <c r="D214" s="32" t="s">
        <v>14</v>
      </c>
      <c r="E214" s="32">
        <v>30</v>
      </c>
      <c r="F214" s="37">
        <v>55</v>
      </c>
      <c r="G214" s="34">
        <v>13</v>
      </c>
      <c r="H214" s="35">
        <f>G214*F214</f>
        <v>715</v>
      </c>
      <c r="I214" s="34">
        <v>11</v>
      </c>
      <c r="J214" s="34">
        <f t="shared" si="71"/>
        <v>605</v>
      </c>
      <c r="K214" s="46">
        <f>J214+H214</f>
        <v>1320</v>
      </c>
      <c r="L214" s="115"/>
    </row>
    <row r="215" spans="1:12" ht="15.75" thickBot="1" x14ac:dyDescent="0.3">
      <c r="A215" s="106"/>
      <c r="B215" s="124"/>
      <c r="C215" s="5" t="s">
        <v>15</v>
      </c>
      <c r="D215" s="6"/>
      <c r="E215" s="7">
        <f>SUM(E212:E214)</f>
        <v>55</v>
      </c>
      <c r="F215" s="7">
        <f t="shared" ref="F215:K215" si="72">SUM(F212:F214)</f>
        <v>97</v>
      </c>
      <c r="G215" s="7"/>
      <c r="H215" s="7">
        <f t="shared" si="72"/>
        <v>1261</v>
      </c>
      <c r="I215" s="7"/>
      <c r="J215" s="13">
        <f t="shared" si="72"/>
        <v>1067</v>
      </c>
      <c r="K215" s="13">
        <f t="shared" si="72"/>
        <v>2328</v>
      </c>
      <c r="L215" s="115"/>
    </row>
    <row r="216" spans="1:12" ht="17.25" customHeight="1" thickBot="1" x14ac:dyDescent="0.3">
      <c r="A216" s="107"/>
      <c r="B216" s="111" t="s">
        <v>84</v>
      </c>
      <c r="C216" s="112"/>
      <c r="D216" s="113"/>
      <c r="E216" s="98">
        <f>E215+E201+E211+E206+E194</f>
        <v>691</v>
      </c>
      <c r="F216" s="98">
        <f t="shared" ref="F216:K216" si="73">F215+F201+F211+F206+F194</f>
        <v>1225</v>
      </c>
      <c r="G216" s="98"/>
      <c r="H216" s="98">
        <f t="shared" si="73"/>
        <v>15925</v>
      </c>
      <c r="I216" s="98"/>
      <c r="J216" s="100">
        <f t="shared" si="73"/>
        <v>8140</v>
      </c>
      <c r="K216" s="103">
        <f t="shared" si="73"/>
        <v>24065</v>
      </c>
      <c r="L216" s="117"/>
    </row>
    <row r="217" spans="1:12" x14ac:dyDescent="0.25">
      <c r="A217" s="105" t="s">
        <v>81</v>
      </c>
      <c r="B217" s="118" t="s">
        <v>61</v>
      </c>
      <c r="C217" s="62" t="s">
        <v>60</v>
      </c>
      <c r="D217" s="24" t="s">
        <v>16</v>
      </c>
      <c r="E217" s="32">
        <v>4</v>
      </c>
      <c r="F217" s="32">
        <v>7</v>
      </c>
      <c r="G217" s="27">
        <v>13</v>
      </c>
      <c r="H217" s="28">
        <f>G217*F217</f>
        <v>91</v>
      </c>
      <c r="I217" s="34"/>
      <c r="J217" s="34"/>
      <c r="K217" s="29">
        <f>J217+H217</f>
        <v>91</v>
      </c>
      <c r="L217" s="114">
        <f>K280*5%</f>
        <v>1531.4</v>
      </c>
    </row>
    <row r="218" spans="1:12" x14ac:dyDescent="0.25">
      <c r="A218" s="106"/>
      <c r="B218" s="119"/>
      <c r="C218" s="62" t="s">
        <v>60</v>
      </c>
      <c r="D218" s="31" t="s">
        <v>17</v>
      </c>
      <c r="E218" s="32">
        <v>29</v>
      </c>
      <c r="F218" s="32">
        <v>48</v>
      </c>
      <c r="G218" s="34">
        <v>13</v>
      </c>
      <c r="H218" s="45">
        <f>G218*F218</f>
        <v>624</v>
      </c>
      <c r="I218" s="34"/>
      <c r="J218" s="49"/>
      <c r="K218" s="45">
        <f t="shared" ref="K218:K219" si="74">J218+H218</f>
        <v>624</v>
      </c>
      <c r="L218" s="115"/>
    </row>
    <row r="219" spans="1:12" ht="15.75" thickBot="1" x14ac:dyDescent="0.3">
      <c r="A219" s="106"/>
      <c r="B219" s="119"/>
      <c r="C219" s="62" t="s">
        <v>60</v>
      </c>
      <c r="D219" s="57" t="s">
        <v>14</v>
      </c>
      <c r="E219" s="32">
        <v>315</v>
      </c>
      <c r="F219" s="32">
        <v>573</v>
      </c>
      <c r="G219" s="34">
        <v>13</v>
      </c>
      <c r="H219" s="45">
        <f>G219*F219</f>
        <v>7449</v>
      </c>
      <c r="I219" s="34"/>
      <c r="J219" s="49"/>
      <c r="K219" s="45">
        <f t="shared" si="74"/>
        <v>7449</v>
      </c>
      <c r="L219" s="115"/>
    </row>
    <row r="220" spans="1:12" ht="15.75" thickBot="1" x14ac:dyDescent="0.3">
      <c r="A220" s="106"/>
      <c r="B220" s="120"/>
      <c r="C220" s="121" t="s">
        <v>15</v>
      </c>
      <c r="D220" s="122"/>
      <c r="E220" s="11">
        <f>SUM(E217:E219)</f>
        <v>348</v>
      </c>
      <c r="F220" s="11">
        <f t="shared" ref="F220:K220" si="75">SUM(F217:F219)</f>
        <v>628</v>
      </c>
      <c r="G220" s="11"/>
      <c r="H220" s="11">
        <f t="shared" si="75"/>
        <v>8164</v>
      </c>
      <c r="I220" s="11"/>
      <c r="J220" s="14"/>
      <c r="K220" s="14">
        <f t="shared" si="75"/>
        <v>8164</v>
      </c>
      <c r="L220" s="115"/>
    </row>
    <row r="221" spans="1:12" x14ac:dyDescent="0.25">
      <c r="A221" s="106"/>
      <c r="B221" s="118" t="s">
        <v>62</v>
      </c>
      <c r="C221" s="30" t="s">
        <v>31</v>
      </c>
      <c r="D221" s="24" t="s">
        <v>16</v>
      </c>
      <c r="E221" s="32">
        <v>2</v>
      </c>
      <c r="F221" s="32">
        <v>3</v>
      </c>
      <c r="G221" s="27">
        <v>13</v>
      </c>
      <c r="H221" s="28">
        <f>G221*F221</f>
        <v>39</v>
      </c>
      <c r="I221" s="34">
        <v>11</v>
      </c>
      <c r="J221" s="34">
        <f>I221*F221</f>
        <v>33</v>
      </c>
      <c r="K221" s="29">
        <f>J221+H221</f>
        <v>72</v>
      </c>
      <c r="L221" s="115"/>
    </row>
    <row r="222" spans="1:12" x14ac:dyDescent="0.25">
      <c r="A222" s="106"/>
      <c r="B222" s="119"/>
      <c r="C222" s="30" t="s">
        <v>31</v>
      </c>
      <c r="D222" s="31" t="s">
        <v>17</v>
      </c>
      <c r="E222" s="32">
        <v>8</v>
      </c>
      <c r="F222" s="32">
        <v>13</v>
      </c>
      <c r="G222" s="34">
        <v>13</v>
      </c>
      <c r="H222" s="45">
        <f>G222*F222</f>
        <v>169</v>
      </c>
      <c r="I222" s="34">
        <v>11</v>
      </c>
      <c r="J222" s="34">
        <f t="shared" ref="J222:J224" si="76">I222*F222</f>
        <v>143</v>
      </c>
      <c r="K222" s="45">
        <f t="shared" ref="K222:K224" si="77">J222+H222</f>
        <v>312</v>
      </c>
      <c r="L222" s="115"/>
    </row>
    <row r="223" spans="1:12" x14ac:dyDescent="0.25">
      <c r="A223" s="106"/>
      <c r="B223" s="119"/>
      <c r="C223" s="30" t="s">
        <v>31</v>
      </c>
      <c r="D223" s="32" t="s">
        <v>18</v>
      </c>
      <c r="E223" s="32">
        <v>2</v>
      </c>
      <c r="F223" s="32">
        <v>3</v>
      </c>
      <c r="G223" s="34">
        <v>13</v>
      </c>
      <c r="H223" s="45">
        <f>G223*F223</f>
        <v>39</v>
      </c>
      <c r="I223" s="34">
        <v>11</v>
      </c>
      <c r="J223" s="34">
        <f t="shared" si="76"/>
        <v>33</v>
      </c>
      <c r="K223" s="45">
        <f t="shared" si="77"/>
        <v>72</v>
      </c>
      <c r="L223" s="115"/>
    </row>
    <row r="224" spans="1:12" ht="15.75" thickBot="1" x14ac:dyDescent="0.3">
      <c r="A224" s="106"/>
      <c r="B224" s="119"/>
      <c r="C224" s="56" t="s">
        <v>31</v>
      </c>
      <c r="D224" s="57" t="s">
        <v>14</v>
      </c>
      <c r="E224" s="57">
        <v>31</v>
      </c>
      <c r="F224" s="57">
        <v>56</v>
      </c>
      <c r="G224" s="58">
        <v>13</v>
      </c>
      <c r="H224" s="60">
        <f>G224*F224</f>
        <v>728</v>
      </c>
      <c r="I224" s="58">
        <v>11</v>
      </c>
      <c r="J224" s="34">
        <f t="shared" si="76"/>
        <v>616</v>
      </c>
      <c r="K224" s="60">
        <f t="shared" si="77"/>
        <v>1344</v>
      </c>
      <c r="L224" s="115"/>
    </row>
    <row r="225" spans="1:12" ht="15.75" thickBot="1" x14ac:dyDescent="0.3">
      <c r="A225" s="106"/>
      <c r="B225" s="120"/>
      <c r="C225" s="121" t="s">
        <v>15</v>
      </c>
      <c r="D225" s="122"/>
      <c r="E225" s="11">
        <f>SUM(E221:E224)</f>
        <v>43</v>
      </c>
      <c r="F225" s="11">
        <f t="shared" ref="F225:K225" si="78">SUM(F221:F224)</f>
        <v>75</v>
      </c>
      <c r="G225" s="11"/>
      <c r="H225" s="11">
        <f t="shared" si="78"/>
        <v>975</v>
      </c>
      <c r="I225" s="11"/>
      <c r="J225" s="14">
        <f t="shared" si="78"/>
        <v>825</v>
      </c>
      <c r="K225" s="16">
        <f t="shared" si="78"/>
        <v>1800</v>
      </c>
      <c r="L225" s="115"/>
    </row>
    <row r="226" spans="1:12" x14ac:dyDescent="0.25">
      <c r="A226" s="106"/>
      <c r="B226" s="118" t="s">
        <v>63</v>
      </c>
      <c r="C226" s="30" t="s">
        <v>21</v>
      </c>
      <c r="D226" s="24" t="s">
        <v>16</v>
      </c>
      <c r="E226" s="32">
        <v>1</v>
      </c>
      <c r="F226" s="32">
        <v>2</v>
      </c>
      <c r="G226" s="27">
        <v>13</v>
      </c>
      <c r="H226" s="28">
        <f>G226*F226</f>
        <v>26</v>
      </c>
      <c r="I226" s="34">
        <v>11</v>
      </c>
      <c r="J226" s="34">
        <f>I226*F226</f>
        <v>22</v>
      </c>
      <c r="K226" s="29">
        <f>J226+H226</f>
        <v>48</v>
      </c>
      <c r="L226" s="115"/>
    </row>
    <row r="227" spans="1:12" x14ac:dyDescent="0.25">
      <c r="A227" s="106"/>
      <c r="B227" s="119"/>
      <c r="C227" s="30" t="s">
        <v>21</v>
      </c>
      <c r="D227" s="31" t="s">
        <v>17</v>
      </c>
      <c r="E227" s="32">
        <v>8</v>
      </c>
      <c r="F227" s="32">
        <v>13</v>
      </c>
      <c r="G227" s="34">
        <v>13</v>
      </c>
      <c r="H227" s="45">
        <f>G227*F227</f>
        <v>169</v>
      </c>
      <c r="I227" s="34">
        <v>11</v>
      </c>
      <c r="J227" s="34">
        <f t="shared" ref="J227:J229" si="79">I227*F227</f>
        <v>143</v>
      </c>
      <c r="K227" s="45">
        <f t="shared" ref="K227:K229" si="80">J227+H227</f>
        <v>312</v>
      </c>
      <c r="L227" s="115"/>
    </row>
    <row r="228" spans="1:12" x14ac:dyDescent="0.25">
      <c r="A228" s="106"/>
      <c r="B228" s="119"/>
      <c r="C228" s="30" t="s">
        <v>21</v>
      </c>
      <c r="D228" s="32" t="s">
        <v>18</v>
      </c>
      <c r="E228" s="32">
        <v>3</v>
      </c>
      <c r="F228" s="32">
        <v>5</v>
      </c>
      <c r="G228" s="34">
        <v>13</v>
      </c>
      <c r="H228" s="45">
        <f>G228*F228</f>
        <v>65</v>
      </c>
      <c r="I228" s="34">
        <v>11</v>
      </c>
      <c r="J228" s="34">
        <f t="shared" si="79"/>
        <v>55</v>
      </c>
      <c r="K228" s="45">
        <f t="shared" si="80"/>
        <v>120</v>
      </c>
      <c r="L228" s="115"/>
    </row>
    <row r="229" spans="1:12" ht="15.75" thickBot="1" x14ac:dyDescent="0.3">
      <c r="A229" s="106"/>
      <c r="B229" s="119"/>
      <c r="C229" s="56" t="s">
        <v>21</v>
      </c>
      <c r="D229" s="57" t="s">
        <v>14</v>
      </c>
      <c r="E229" s="57">
        <v>38</v>
      </c>
      <c r="F229" s="57">
        <v>69</v>
      </c>
      <c r="G229" s="58">
        <v>13</v>
      </c>
      <c r="H229" s="60">
        <f>G229*F229</f>
        <v>897</v>
      </c>
      <c r="I229" s="58">
        <v>11</v>
      </c>
      <c r="J229" s="34">
        <f t="shared" si="79"/>
        <v>759</v>
      </c>
      <c r="K229" s="60">
        <f t="shared" si="80"/>
        <v>1656</v>
      </c>
      <c r="L229" s="115"/>
    </row>
    <row r="230" spans="1:12" ht="15.75" thickBot="1" x14ac:dyDescent="0.3">
      <c r="A230" s="106"/>
      <c r="B230" s="120"/>
      <c r="C230" s="121" t="s">
        <v>15</v>
      </c>
      <c r="D230" s="122"/>
      <c r="E230" s="11">
        <f>SUM(E226:E229)</f>
        <v>50</v>
      </c>
      <c r="F230" s="11">
        <f t="shared" ref="F230:K230" si="81">SUM(F226:F229)</f>
        <v>89</v>
      </c>
      <c r="G230" s="11"/>
      <c r="H230" s="11">
        <f t="shared" si="81"/>
        <v>1157</v>
      </c>
      <c r="I230" s="11"/>
      <c r="J230" s="14">
        <f>SUM(J226:J229)</f>
        <v>979</v>
      </c>
      <c r="K230" s="16">
        <f t="shared" si="81"/>
        <v>2136</v>
      </c>
      <c r="L230" s="115"/>
    </row>
    <row r="231" spans="1:12" x14ac:dyDescent="0.25">
      <c r="A231" s="106"/>
      <c r="B231" s="118" t="s">
        <v>64</v>
      </c>
      <c r="C231" s="30" t="s">
        <v>21</v>
      </c>
      <c r="D231" s="24" t="s">
        <v>16</v>
      </c>
      <c r="E231" s="32">
        <v>1</v>
      </c>
      <c r="F231" s="32">
        <v>2</v>
      </c>
      <c r="G231" s="27">
        <v>13</v>
      </c>
      <c r="H231" s="28">
        <f>G231*F231</f>
        <v>26</v>
      </c>
      <c r="I231" s="34">
        <v>11</v>
      </c>
      <c r="J231" s="34">
        <f>I231*F231</f>
        <v>22</v>
      </c>
      <c r="K231" s="29">
        <f>J231+H231</f>
        <v>48</v>
      </c>
      <c r="L231" s="115"/>
    </row>
    <row r="232" spans="1:12" x14ac:dyDescent="0.25">
      <c r="A232" s="106"/>
      <c r="B232" s="119"/>
      <c r="C232" s="30" t="s">
        <v>21</v>
      </c>
      <c r="D232" s="31" t="s">
        <v>17</v>
      </c>
      <c r="E232" s="32">
        <v>5</v>
      </c>
      <c r="F232" s="32">
        <v>8</v>
      </c>
      <c r="G232" s="34">
        <v>13</v>
      </c>
      <c r="H232" s="45">
        <f>G232*F232</f>
        <v>104</v>
      </c>
      <c r="I232" s="34">
        <v>11</v>
      </c>
      <c r="J232" s="34">
        <f t="shared" ref="J232:J234" si="82">I232*F232</f>
        <v>88</v>
      </c>
      <c r="K232" s="45">
        <f t="shared" ref="K232:K234" si="83">J232+H232</f>
        <v>192</v>
      </c>
      <c r="L232" s="115"/>
    </row>
    <row r="233" spans="1:12" x14ac:dyDescent="0.25">
      <c r="A233" s="106"/>
      <c r="B233" s="119"/>
      <c r="C233" s="30" t="s">
        <v>21</v>
      </c>
      <c r="D233" s="32" t="s">
        <v>18</v>
      </c>
      <c r="E233" s="32">
        <v>2</v>
      </c>
      <c r="F233" s="32">
        <v>3</v>
      </c>
      <c r="G233" s="34">
        <v>13</v>
      </c>
      <c r="H233" s="45">
        <f>G233*F233</f>
        <v>39</v>
      </c>
      <c r="I233" s="34">
        <v>11</v>
      </c>
      <c r="J233" s="34">
        <f t="shared" si="82"/>
        <v>33</v>
      </c>
      <c r="K233" s="45">
        <f t="shared" si="83"/>
        <v>72</v>
      </c>
      <c r="L233" s="115"/>
    </row>
    <row r="234" spans="1:12" ht="15.75" thickBot="1" x14ac:dyDescent="0.3">
      <c r="A234" s="106"/>
      <c r="B234" s="119"/>
      <c r="C234" s="56" t="s">
        <v>21</v>
      </c>
      <c r="D234" s="57" t="s">
        <v>14</v>
      </c>
      <c r="E234" s="57">
        <v>22</v>
      </c>
      <c r="F234" s="57">
        <v>40</v>
      </c>
      <c r="G234" s="58">
        <v>13</v>
      </c>
      <c r="H234" s="60">
        <f>G234*F234</f>
        <v>520</v>
      </c>
      <c r="I234" s="58">
        <v>11</v>
      </c>
      <c r="J234" s="34">
        <f t="shared" si="82"/>
        <v>440</v>
      </c>
      <c r="K234" s="60">
        <f t="shared" si="83"/>
        <v>960</v>
      </c>
      <c r="L234" s="115"/>
    </row>
    <row r="235" spans="1:12" ht="15.75" thickBot="1" x14ac:dyDescent="0.3">
      <c r="A235" s="106"/>
      <c r="B235" s="120"/>
      <c r="C235" s="121" t="s">
        <v>15</v>
      </c>
      <c r="D235" s="122"/>
      <c r="E235" s="11">
        <f>SUM(E231:E234)</f>
        <v>30</v>
      </c>
      <c r="F235" s="11">
        <f t="shared" ref="F235:K235" si="84">SUM(F231:F234)</f>
        <v>53</v>
      </c>
      <c r="G235" s="11"/>
      <c r="H235" s="11">
        <f t="shared" si="84"/>
        <v>689</v>
      </c>
      <c r="I235" s="11"/>
      <c r="J235" s="14">
        <f>SUM(J231:J234)</f>
        <v>583</v>
      </c>
      <c r="K235" s="16">
        <f t="shared" si="84"/>
        <v>1272</v>
      </c>
      <c r="L235" s="115"/>
    </row>
    <row r="236" spans="1:12" x14ac:dyDescent="0.25">
      <c r="A236" s="106"/>
      <c r="B236" s="118" t="s">
        <v>65</v>
      </c>
      <c r="C236" s="30" t="s">
        <v>21</v>
      </c>
      <c r="D236" s="24" t="s">
        <v>16</v>
      </c>
      <c r="E236" s="32">
        <v>1</v>
      </c>
      <c r="F236" s="32">
        <v>2</v>
      </c>
      <c r="G236" s="27">
        <v>13</v>
      </c>
      <c r="H236" s="28">
        <f>G236*F236</f>
        <v>26</v>
      </c>
      <c r="I236" s="34">
        <v>11</v>
      </c>
      <c r="J236" s="34">
        <f>I236*F236</f>
        <v>22</v>
      </c>
      <c r="K236" s="29">
        <f>J236+H236</f>
        <v>48</v>
      </c>
      <c r="L236" s="115"/>
    </row>
    <row r="237" spans="1:12" x14ac:dyDescent="0.25">
      <c r="A237" s="106"/>
      <c r="B237" s="119"/>
      <c r="C237" s="30" t="s">
        <v>21</v>
      </c>
      <c r="D237" s="31" t="s">
        <v>17</v>
      </c>
      <c r="E237" s="32">
        <v>8</v>
      </c>
      <c r="F237" s="32">
        <v>13</v>
      </c>
      <c r="G237" s="34">
        <v>13</v>
      </c>
      <c r="H237" s="45">
        <f>G237*F237</f>
        <v>169</v>
      </c>
      <c r="I237" s="34">
        <v>11</v>
      </c>
      <c r="J237" s="34">
        <f t="shared" ref="J237:J239" si="85">I237*F237</f>
        <v>143</v>
      </c>
      <c r="K237" s="45">
        <f t="shared" ref="K237:K239" si="86">J237+H237</f>
        <v>312</v>
      </c>
      <c r="L237" s="115"/>
    </row>
    <row r="238" spans="1:12" x14ac:dyDescent="0.25">
      <c r="A238" s="106"/>
      <c r="B238" s="119"/>
      <c r="C238" s="30" t="s">
        <v>21</v>
      </c>
      <c r="D238" s="32" t="s">
        <v>18</v>
      </c>
      <c r="E238" s="32">
        <v>3</v>
      </c>
      <c r="F238" s="32">
        <v>5</v>
      </c>
      <c r="G238" s="34">
        <v>13</v>
      </c>
      <c r="H238" s="45">
        <f>G238*F238</f>
        <v>65</v>
      </c>
      <c r="I238" s="34">
        <v>11</v>
      </c>
      <c r="J238" s="34">
        <f t="shared" si="85"/>
        <v>55</v>
      </c>
      <c r="K238" s="45">
        <f t="shared" si="86"/>
        <v>120</v>
      </c>
      <c r="L238" s="115"/>
    </row>
    <row r="239" spans="1:12" ht="15.75" thickBot="1" x14ac:dyDescent="0.3">
      <c r="A239" s="106"/>
      <c r="B239" s="119"/>
      <c r="C239" s="56" t="s">
        <v>21</v>
      </c>
      <c r="D239" s="57" t="s">
        <v>14</v>
      </c>
      <c r="E239" s="57">
        <v>38</v>
      </c>
      <c r="F239" s="57">
        <v>69</v>
      </c>
      <c r="G239" s="58">
        <v>13</v>
      </c>
      <c r="H239" s="60">
        <f>G239*F239</f>
        <v>897</v>
      </c>
      <c r="I239" s="58">
        <v>11</v>
      </c>
      <c r="J239" s="34">
        <f t="shared" si="85"/>
        <v>759</v>
      </c>
      <c r="K239" s="60">
        <f t="shared" si="86"/>
        <v>1656</v>
      </c>
      <c r="L239" s="115"/>
    </row>
    <row r="240" spans="1:12" ht="15.75" thickBot="1" x14ac:dyDescent="0.3">
      <c r="A240" s="106"/>
      <c r="B240" s="120"/>
      <c r="C240" s="121" t="s">
        <v>15</v>
      </c>
      <c r="D240" s="122"/>
      <c r="E240" s="11">
        <f>SUM(E236:E239)</f>
        <v>50</v>
      </c>
      <c r="F240" s="11">
        <f t="shared" ref="F240:K240" si="87">SUM(F236:F239)</f>
        <v>89</v>
      </c>
      <c r="G240" s="11"/>
      <c r="H240" s="11">
        <f t="shared" si="87"/>
        <v>1157</v>
      </c>
      <c r="I240" s="11"/>
      <c r="J240" s="14">
        <f>SUM(J236:J239)</f>
        <v>979</v>
      </c>
      <c r="K240" s="16">
        <f t="shared" si="87"/>
        <v>2136</v>
      </c>
      <c r="L240" s="115"/>
    </row>
    <row r="241" spans="1:12" x14ac:dyDescent="0.25">
      <c r="A241" s="106"/>
      <c r="B241" s="118" t="s">
        <v>66</v>
      </c>
      <c r="C241" s="30" t="s">
        <v>21</v>
      </c>
      <c r="D241" s="24" t="s">
        <v>16</v>
      </c>
      <c r="E241" s="32">
        <v>2</v>
      </c>
      <c r="F241" s="32">
        <v>3</v>
      </c>
      <c r="G241" s="27">
        <v>13</v>
      </c>
      <c r="H241" s="28">
        <f>G241*F241</f>
        <v>39</v>
      </c>
      <c r="I241" s="34">
        <v>11</v>
      </c>
      <c r="J241" s="34">
        <f>I241*F241</f>
        <v>33</v>
      </c>
      <c r="K241" s="29">
        <f>J241+H241</f>
        <v>72</v>
      </c>
      <c r="L241" s="115"/>
    </row>
    <row r="242" spans="1:12" x14ac:dyDescent="0.25">
      <c r="A242" s="106"/>
      <c r="B242" s="119"/>
      <c r="C242" s="30" t="s">
        <v>21</v>
      </c>
      <c r="D242" s="31" t="s">
        <v>17</v>
      </c>
      <c r="E242" s="32">
        <v>16</v>
      </c>
      <c r="F242" s="32">
        <v>27</v>
      </c>
      <c r="G242" s="34">
        <v>13</v>
      </c>
      <c r="H242" s="45">
        <f>G242*F242</f>
        <v>351</v>
      </c>
      <c r="I242" s="34">
        <v>11</v>
      </c>
      <c r="J242" s="34">
        <f>I242*F242</f>
        <v>297</v>
      </c>
      <c r="K242" s="45">
        <f t="shared" ref="K242:K244" si="88">J242+H242</f>
        <v>648</v>
      </c>
      <c r="L242" s="115"/>
    </row>
    <row r="243" spans="1:12" x14ac:dyDescent="0.25">
      <c r="A243" s="106"/>
      <c r="B243" s="119"/>
      <c r="C243" s="30" t="s">
        <v>21</v>
      </c>
      <c r="D243" s="32" t="s">
        <v>18</v>
      </c>
      <c r="E243" s="32">
        <v>6</v>
      </c>
      <c r="F243" s="32">
        <v>10</v>
      </c>
      <c r="G243" s="34">
        <v>13</v>
      </c>
      <c r="H243" s="45">
        <f>G243*F243</f>
        <v>130</v>
      </c>
      <c r="I243" s="34">
        <v>11</v>
      </c>
      <c r="J243" s="34">
        <f t="shared" ref="J243:J244" si="89">I243*F243</f>
        <v>110</v>
      </c>
      <c r="K243" s="45">
        <f t="shared" si="88"/>
        <v>240</v>
      </c>
      <c r="L243" s="115"/>
    </row>
    <row r="244" spans="1:12" ht="15.75" thickBot="1" x14ac:dyDescent="0.3">
      <c r="A244" s="106"/>
      <c r="B244" s="119"/>
      <c r="C244" s="56" t="s">
        <v>21</v>
      </c>
      <c r="D244" s="57" t="s">
        <v>14</v>
      </c>
      <c r="E244" s="57">
        <v>77</v>
      </c>
      <c r="F244" s="57">
        <v>140</v>
      </c>
      <c r="G244" s="58">
        <v>13</v>
      </c>
      <c r="H244" s="60">
        <f>G244*F244</f>
        <v>1820</v>
      </c>
      <c r="I244" s="58">
        <v>11</v>
      </c>
      <c r="J244" s="34">
        <f t="shared" si="89"/>
        <v>1540</v>
      </c>
      <c r="K244" s="60">
        <f t="shared" si="88"/>
        <v>3360</v>
      </c>
      <c r="L244" s="115"/>
    </row>
    <row r="245" spans="1:12" ht="15.75" thickBot="1" x14ac:dyDescent="0.3">
      <c r="A245" s="106"/>
      <c r="B245" s="120"/>
      <c r="C245" s="121" t="s">
        <v>15</v>
      </c>
      <c r="D245" s="122"/>
      <c r="E245" s="11">
        <f>SUM(E241:E244)</f>
        <v>101</v>
      </c>
      <c r="F245" s="11">
        <f t="shared" ref="F245:K245" si="90">SUM(F241:F244)</f>
        <v>180</v>
      </c>
      <c r="G245" s="11"/>
      <c r="H245" s="11">
        <f t="shared" si="90"/>
        <v>2340</v>
      </c>
      <c r="I245" s="11"/>
      <c r="J245" s="14">
        <f>SUM(J241:J244)</f>
        <v>1980</v>
      </c>
      <c r="K245" s="16">
        <f t="shared" si="90"/>
        <v>4320</v>
      </c>
      <c r="L245" s="115"/>
    </row>
    <row r="246" spans="1:12" x14ac:dyDescent="0.25">
      <c r="A246" s="106"/>
      <c r="B246" s="118" t="s">
        <v>67</v>
      </c>
      <c r="C246" s="30" t="s">
        <v>21</v>
      </c>
      <c r="D246" s="24" t="s">
        <v>16</v>
      </c>
      <c r="E246" s="32">
        <v>2</v>
      </c>
      <c r="F246" s="32">
        <v>3</v>
      </c>
      <c r="G246" s="27">
        <v>13</v>
      </c>
      <c r="H246" s="28">
        <f>G246*F246</f>
        <v>39</v>
      </c>
      <c r="I246" s="34">
        <v>11</v>
      </c>
      <c r="J246" s="34">
        <f>I246*F246</f>
        <v>33</v>
      </c>
      <c r="K246" s="29">
        <f>J246+H246</f>
        <v>72</v>
      </c>
      <c r="L246" s="115"/>
    </row>
    <row r="247" spans="1:12" x14ac:dyDescent="0.25">
      <c r="A247" s="106"/>
      <c r="B247" s="119"/>
      <c r="C247" s="30" t="s">
        <v>21</v>
      </c>
      <c r="D247" s="31" t="s">
        <v>17</v>
      </c>
      <c r="E247" s="32">
        <v>13</v>
      </c>
      <c r="F247" s="32">
        <v>22</v>
      </c>
      <c r="G247" s="34">
        <v>13</v>
      </c>
      <c r="H247" s="45">
        <f>G247*F247</f>
        <v>286</v>
      </c>
      <c r="I247" s="34">
        <v>11</v>
      </c>
      <c r="J247" s="34">
        <f t="shared" ref="J247:J249" si="91">I247*F247</f>
        <v>242</v>
      </c>
      <c r="K247" s="45">
        <f t="shared" ref="K247:K249" si="92">J247+H247</f>
        <v>528</v>
      </c>
      <c r="L247" s="115"/>
    </row>
    <row r="248" spans="1:12" x14ac:dyDescent="0.25">
      <c r="A248" s="106"/>
      <c r="B248" s="119"/>
      <c r="C248" s="30" t="s">
        <v>21</v>
      </c>
      <c r="D248" s="32" t="s">
        <v>18</v>
      </c>
      <c r="E248" s="32">
        <v>5</v>
      </c>
      <c r="F248" s="32">
        <v>8</v>
      </c>
      <c r="G248" s="34">
        <v>13</v>
      </c>
      <c r="H248" s="45">
        <f>G248*F248</f>
        <v>104</v>
      </c>
      <c r="I248" s="34">
        <v>11</v>
      </c>
      <c r="J248" s="34">
        <f t="shared" si="91"/>
        <v>88</v>
      </c>
      <c r="K248" s="45">
        <f t="shared" si="92"/>
        <v>192</v>
      </c>
      <c r="L248" s="115"/>
    </row>
    <row r="249" spans="1:12" ht="15.75" thickBot="1" x14ac:dyDescent="0.3">
      <c r="A249" s="106"/>
      <c r="B249" s="119"/>
      <c r="C249" s="56" t="s">
        <v>21</v>
      </c>
      <c r="D249" s="57" t="s">
        <v>14</v>
      </c>
      <c r="E249" s="57">
        <v>64</v>
      </c>
      <c r="F249" s="57">
        <v>116</v>
      </c>
      <c r="G249" s="58">
        <v>13</v>
      </c>
      <c r="H249" s="60">
        <f>G249*F249</f>
        <v>1508</v>
      </c>
      <c r="I249" s="58">
        <v>11</v>
      </c>
      <c r="J249" s="34">
        <f t="shared" si="91"/>
        <v>1276</v>
      </c>
      <c r="K249" s="60">
        <f t="shared" si="92"/>
        <v>2784</v>
      </c>
      <c r="L249" s="115"/>
    </row>
    <row r="250" spans="1:12" ht="15.75" thickBot="1" x14ac:dyDescent="0.3">
      <c r="A250" s="106"/>
      <c r="B250" s="120"/>
      <c r="C250" s="121" t="s">
        <v>15</v>
      </c>
      <c r="D250" s="122"/>
      <c r="E250" s="11">
        <f>SUM(E246:E249)</f>
        <v>84</v>
      </c>
      <c r="F250" s="11">
        <f t="shared" ref="F250:K250" si="93">SUM(F246:F249)</f>
        <v>149</v>
      </c>
      <c r="G250" s="11"/>
      <c r="H250" s="11">
        <f t="shared" si="93"/>
        <v>1937</v>
      </c>
      <c r="I250" s="11"/>
      <c r="J250" s="14">
        <f>SUM(J246:J249)</f>
        <v>1639</v>
      </c>
      <c r="K250" s="16">
        <f t="shared" si="93"/>
        <v>3576</v>
      </c>
      <c r="L250" s="115"/>
    </row>
    <row r="251" spans="1:12" x14ac:dyDescent="0.25">
      <c r="A251" s="106"/>
      <c r="B251" s="123" t="s">
        <v>68</v>
      </c>
      <c r="C251" s="30" t="s">
        <v>31</v>
      </c>
      <c r="D251" s="24" t="s">
        <v>16</v>
      </c>
      <c r="E251" s="32">
        <v>2</v>
      </c>
      <c r="F251" s="32">
        <v>3</v>
      </c>
      <c r="G251" s="27">
        <v>13</v>
      </c>
      <c r="H251" s="28">
        <f>G251*F251</f>
        <v>39</v>
      </c>
      <c r="I251" s="34">
        <v>11</v>
      </c>
      <c r="J251" s="34">
        <f>I251*F251</f>
        <v>33</v>
      </c>
      <c r="K251" s="29">
        <f>J251+H251</f>
        <v>72</v>
      </c>
      <c r="L251" s="115"/>
    </row>
    <row r="252" spans="1:12" x14ac:dyDescent="0.25">
      <c r="A252" s="106"/>
      <c r="B252" s="124"/>
      <c r="C252" s="30" t="s">
        <v>31</v>
      </c>
      <c r="D252" s="31" t="s">
        <v>17</v>
      </c>
      <c r="E252" s="32">
        <v>9</v>
      </c>
      <c r="F252" s="32">
        <v>15</v>
      </c>
      <c r="G252" s="34">
        <v>13</v>
      </c>
      <c r="H252" s="45">
        <f>G252*F252</f>
        <v>195</v>
      </c>
      <c r="I252" s="34">
        <v>11</v>
      </c>
      <c r="J252" s="34">
        <f t="shared" ref="J252:J255" si="94">I252*F252</f>
        <v>165</v>
      </c>
      <c r="K252" s="45">
        <f t="shared" ref="K252:K255" si="95">J252+H252</f>
        <v>360</v>
      </c>
      <c r="L252" s="115"/>
    </row>
    <row r="253" spans="1:12" x14ac:dyDescent="0.25">
      <c r="A253" s="106"/>
      <c r="B253" s="124"/>
      <c r="C253" s="30" t="s">
        <v>31</v>
      </c>
      <c r="D253" s="32" t="s">
        <v>18</v>
      </c>
      <c r="E253" s="32">
        <v>2</v>
      </c>
      <c r="F253" s="32">
        <v>3</v>
      </c>
      <c r="G253" s="34">
        <v>13</v>
      </c>
      <c r="H253" s="45">
        <f>G253*F253</f>
        <v>39</v>
      </c>
      <c r="I253" s="34">
        <v>11</v>
      </c>
      <c r="J253" s="34">
        <f t="shared" si="94"/>
        <v>33</v>
      </c>
      <c r="K253" s="45">
        <f t="shared" si="95"/>
        <v>72</v>
      </c>
      <c r="L253" s="115"/>
    </row>
    <row r="254" spans="1:12" x14ac:dyDescent="0.25">
      <c r="A254" s="106"/>
      <c r="B254" s="124"/>
      <c r="C254" s="30" t="s">
        <v>31</v>
      </c>
      <c r="D254" s="32" t="s">
        <v>14</v>
      </c>
      <c r="E254" s="32">
        <v>30</v>
      </c>
      <c r="F254" s="32">
        <v>55</v>
      </c>
      <c r="G254" s="34">
        <v>13</v>
      </c>
      <c r="H254" s="45">
        <f>G254*F254</f>
        <v>715</v>
      </c>
      <c r="I254" s="34">
        <v>11</v>
      </c>
      <c r="J254" s="34">
        <f t="shared" si="94"/>
        <v>605</v>
      </c>
      <c r="K254" s="45">
        <f t="shared" si="95"/>
        <v>1320</v>
      </c>
      <c r="L254" s="115"/>
    </row>
    <row r="255" spans="1:12" ht="15.75" thickBot="1" x14ac:dyDescent="0.3">
      <c r="A255" s="106"/>
      <c r="B255" s="124"/>
      <c r="C255" s="63" t="s">
        <v>21</v>
      </c>
      <c r="D255" s="64" t="s">
        <v>14</v>
      </c>
      <c r="E255" s="64">
        <v>4</v>
      </c>
      <c r="F255" s="64">
        <v>7</v>
      </c>
      <c r="G255" s="65">
        <v>13</v>
      </c>
      <c r="H255" s="45">
        <f>G255*F255</f>
        <v>91</v>
      </c>
      <c r="I255" s="66">
        <v>11</v>
      </c>
      <c r="J255" s="34">
        <f t="shared" si="94"/>
        <v>77</v>
      </c>
      <c r="K255" s="45">
        <f t="shared" si="95"/>
        <v>168</v>
      </c>
      <c r="L255" s="115"/>
    </row>
    <row r="256" spans="1:12" ht="15.75" thickBot="1" x14ac:dyDescent="0.3">
      <c r="A256" s="106"/>
      <c r="B256" s="125"/>
      <c r="C256" s="126" t="s">
        <v>15</v>
      </c>
      <c r="D256" s="127"/>
      <c r="E256" s="10">
        <f>SUM(E251:E255)</f>
        <v>47</v>
      </c>
      <c r="F256" s="10">
        <f t="shared" ref="F256:K256" si="96">SUM(F251:F255)</f>
        <v>83</v>
      </c>
      <c r="G256" s="10"/>
      <c r="H256" s="10">
        <f t="shared" si="96"/>
        <v>1079</v>
      </c>
      <c r="I256" s="10"/>
      <c r="J256" s="15">
        <f>SUM(J251:J255)</f>
        <v>913</v>
      </c>
      <c r="K256" s="15">
        <f t="shared" si="96"/>
        <v>1992</v>
      </c>
      <c r="L256" s="115"/>
    </row>
    <row r="257" spans="1:12" x14ac:dyDescent="0.25">
      <c r="A257" s="106"/>
      <c r="B257" s="119" t="s">
        <v>69</v>
      </c>
      <c r="C257" s="30" t="s">
        <v>21</v>
      </c>
      <c r="D257" s="31" t="s">
        <v>17</v>
      </c>
      <c r="E257" s="32">
        <v>1</v>
      </c>
      <c r="F257" s="32">
        <v>2</v>
      </c>
      <c r="G257" s="34">
        <v>13</v>
      </c>
      <c r="H257" s="45">
        <f>G257*F257</f>
        <v>26</v>
      </c>
      <c r="I257" s="34">
        <v>11</v>
      </c>
      <c r="J257" s="49">
        <f>F257*I257</f>
        <v>22</v>
      </c>
      <c r="K257" s="45">
        <f t="shared" ref="K257:K258" si="97">J257+H257</f>
        <v>48</v>
      </c>
      <c r="L257" s="115"/>
    </row>
    <row r="258" spans="1:12" ht="15.75" thickBot="1" x14ac:dyDescent="0.3">
      <c r="A258" s="106"/>
      <c r="B258" s="119"/>
      <c r="C258" s="56" t="s">
        <v>21</v>
      </c>
      <c r="D258" s="57" t="s">
        <v>14</v>
      </c>
      <c r="E258" s="57">
        <v>3</v>
      </c>
      <c r="F258" s="57">
        <v>5</v>
      </c>
      <c r="G258" s="58">
        <v>13</v>
      </c>
      <c r="H258" s="60">
        <f>G258*F258</f>
        <v>65</v>
      </c>
      <c r="I258" s="58">
        <v>11</v>
      </c>
      <c r="J258" s="49">
        <f>F258*I258</f>
        <v>55</v>
      </c>
      <c r="K258" s="60">
        <f t="shared" si="97"/>
        <v>120</v>
      </c>
      <c r="L258" s="115"/>
    </row>
    <row r="259" spans="1:12" ht="15.75" thickBot="1" x14ac:dyDescent="0.3">
      <c r="A259" s="106"/>
      <c r="B259" s="120"/>
      <c r="C259" s="121" t="s">
        <v>15</v>
      </c>
      <c r="D259" s="122"/>
      <c r="E259" s="11">
        <f>SUM(E257:E258)</f>
        <v>4</v>
      </c>
      <c r="F259" s="11">
        <f>SUM(F257:F258)</f>
        <v>7</v>
      </c>
      <c r="G259" s="7"/>
      <c r="H259" s="11">
        <f>SUM(H257:H258)</f>
        <v>91</v>
      </c>
      <c r="I259" s="41"/>
      <c r="J259" s="14">
        <f>SUM(J257:J258)</f>
        <v>77</v>
      </c>
      <c r="K259" s="16">
        <f>SUM(K257:K258)</f>
        <v>168</v>
      </c>
      <c r="L259" s="115"/>
    </row>
    <row r="260" spans="1:12" x14ac:dyDescent="0.25">
      <c r="A260" s="106"/>
      <c r="B260" s="119" t="s">
        <v>70</v>
      </c>
      <c r="C260" s="30" t="s">
        <v>31</v>
      </c>
      <c r="D260" s="31" t="s">
        <v>17</v>
      </c>
      <c r="E260" s="32">
        <v>2</v>
      </c>
      <c r="F260" s="32">
        <v>3</v>
      </c>
      <c r="G260" s="34">
        <v>13</v>
      </c>
      <c r="H260" s="45">
        <f>G260*F260</f>
        <v>39</v>
      </c>
      <c r="I260" s="34">
        <v>11</v>
      </c>
      <c r="J260" s="49">
        <f>F260*I260</f>
        <v>33</v>
      </c>
      <c r="K260" s="45">
        <f t="shared" ref="K260:K261" si="98">J260+H260</f>
        <v>72</v>
      </c>
      <c r="L260" s="115"/>
    </row>
    <row r="261" spans="1:12" ht="15.75" thickBot="1" x14ac:dyDescent="0.3">
      <c r="A261" s="106"/>
      <c r="B261" s="119"/>
      <c r="C261" s="56" t="s">
        <v>31</v>
      </c>
      <c r="D261" s="57" t="s">
        <v>14</v>
      </c>
      <c r="E261" s="57">
        <v>14</v>
      </c>
      <c r="F261" s="57">
        <v>25</v>
      </c>
      <c r="G261" s="58">
        <v>13</v>
      </c>
      <c r="H261" s="60">
        <f>G261*F261</f>
        <v>325</v>
      </c>
      <c r="I261" s="58">
        <v>11</v>
      </c>
      <c r="J261" s="49">
        <f>F261*I261</f>
        <v>275</v>
      </c>
      <c r="K261" s="60">
        <f t="shared" si="98"/>
        <v>600</v>
      </c>
      <c r="L261" s="115"/>
    </row>
    <row r="262" spans="1:12" ht="15.75" thickBot="1" x14ac:dyDescent="0.3">
      <c r="A262" s="106"/>
      <c r="B262" s="120"/>
      <c r="C262" s="121" t="s">
        <v>15</v>
      </c>
      <c r="D262" s="122"/>
      <c r="E262" s="11">
        <f>SUM(E260:E261)</f>
        <v>16</v>
      </c>
      <c r="F262" s="11">
        <f t="shared" ref="F262:K262" si="99">SUM(F260:F261)</f>
        <v>28</v>
      </c>
      <c r="G262" s="11"/>
      <c r="H262" s="11">
        <f t="shared" si="99"/>
        <v>364</v>
      </c>
      <c r="I262" s="11"/>
      <c r="J262" s="14">
        <f>SUM(J260:J261)</f>
        <v>308</v>
      </c>
      <c r="K262" s="16">
        <f t="shared" si="99"/>
        <v>672</v>
      </c>
      <c r="L262" s="115"/>
    </row>
    <row r="263" spans="1:12" x14ac:dyDescent="0.25">
      <c r="A263" s="106"/>
      <c r="B263" s="118" t="s">
        <v>71</v>
      </c>
      <c r="C263" s="30" t="s">
        <v>21</v>
      </c>
      <c r="D263" s="24" t="s">
        <v>16</v>
      </c>
      <c r="E263" s="32">
        <v>1</v>
      </c>
      <c r="F263" s="32">
        <v>2</v>
      </c>
      <c r="G263" s="27">
        <v>13</v>
      </c>
      <c r="H263" s="28">
        <f>G263*F263</f>
        <v>26</v>
      </c>
      <c r="I263" s="34">
        <v>11</v>
      </c>
      <c r="J263" s="34">
        <f>I263*F263</f>
        <v>22</v>
      </c>
      <c r="K263" s="29">
        <f>J263+H263</f>
        <v>48</v>
      </c>
      <c r="L263" s="115"/>
    </row>
    <row r="264" spans="1:12" x14ac:dyDescent="0.25">
      <c r="A264" s="106"/>
      <c r="B264" s="119"/>
      <c r="C264" s="30" t="s">
        <v>21</v>
      </c>
      <c r="D264" s="31" t="s">
        <v>17</v>
      </c>
      <c r="E264" s="32">
        <v>4</v>
      </c>
      <c r="F264" s="32">
        <v>7</v>
      </c>
      <c r="G264" s="34">
        <v>13</v>
      </c>
      <c r="H264" s="45">
        <f>G264*F264</f>
        <v>91</v>
      </c>
      <c r="I264" s="34">
        <v>11</v>
      </c>
      <c r="J264" s="34">
        <f t="shared" ref="J264:J266" si="100">I264*F264</f>
        <v>77</v>
      </c>
      <c r="K264" s="45">
        <f t="shared" ref="K264:K266" si="101">J264+H264</f>
        <v>168</v>
      </c>
      <c r="L264" s="115"/>
    </row>
    <row r="265" spans="1:12" x14ac:dyDescent="0.25">
      <c r="A265" s="106"/>
      <c r="B265" s="119"/>
      <c r="C265" s="30" t="s">
        <v>21</v>
      </c>
      <c r="D265" s="32" t="s">
        <v>18</v>
      </c>
      <c r="E265" s="32">
        <v>2</v>
      </c>
      <c r="F265" s="32">
        <v>3</v>
      </c>
      <c r="G265" s="34">
        <v>13</v>
      </c>
      <c r="H265" s="45">
        <f>G265*F265</f>
        <v>39</v>
      </c>
      <c r="I265" s="34">
        <v>11</v>
      </c>
      <c r="J265" s="34">
        <f t="shared" si="100"/>
        <v>33</v>
      </c>
      <c r="K265" s="45">
        <f t="shared" si="101"/>
        <v>72</v>
      </c>
      <c r="L265" s="115"/>
    </row>
    <row r="266" spans="1:12" ht="15.75" thickBot="1" x14ac:dyDescent="0.3">
      <c r="A266" s="106"/>
      <c r="B266" s="119"/>
      <c r="C266" s="56" t="s">
        <v>21</v>
      </c>
      <c r="D266" s="57" t="s">
        <v>14</v>
      </c>
      <c r="E266" s="57">
        <v>19</v>
      </c>
      <c r="F266" s="57">
        <v>34</v>
      </c>
      <c r="G266" s="58">
        <v>13</v>
      </c>
      <c r="H266" s="60">
        <f>G266*F266</f>
        <v>442</v>
      </c>
      <c r="I266" s="58">
        <v>11</v>
      </c>
      <c r="J266" s="34">
        <f t="shared" si="100"/>
        <v>374</v>
      </c>
      <c r="K266" s="60">
        <f t="shared" si="101"/>
        <v>816</v>
      </c>
      <c r="L266" s="115"/>
    </row>
    <row r="267" spans="1:12" ht="15.75" thickBot="1" x14ac:dyDescent="0.3">
      <c r="A267" s="106"/>
      <c r="B267" s="120"/>
      <c r="C267" s="121" t="s">
        <v>15</v>
      </c>
      <c r="D267" s="122"/>
      <c r="E267" s="11">
        <f>SUM(E263:E266)</f>
        <v>26</v>
      </c>
      <c r="F267" s="11">
        <f t="shared" ref="F267:K267" si="102">SUM(F263:F266)</f>
        <v>46</v>
      </c>
      <c r="G267" s="11"/>
      <c r="H267" s="11">
        <f t="shared" si="102"/>
        <v>598</v>
      </c>
      <c r="I267" s="11"/>
      <c r="J267" s="14">
        <f>SUM(J263:J266)</f>
        <v>506</v>
      </c>
      <c r="K267" s="16">
        <f t="shared" si="102"/>
        <v>1104</v>
      </c>
      <c r="L267" s="115"/>
    </row>
    <row r="268" spans="1:12" x14ac:dyDescent="0.25">
      <c r="A268" s="106"/>
      <c r="B268" s="118" t="s">
        <v>72</v>
      </c>
      <c r="C268" s="30" t="s">
        <v>21</v>
      </c>
      <c r="D268" s="24" t="s">
        <v>16</v>
      </c>
      <c r="E268" s="32">
        <v>1</v>
      </c>
      <c r="F268" s="32">
        <v>2</v>
      </c>
      <c r="G268" s="27">
        <v>13</v>
      </c>
      <c r="H268" s="28">
        <f>G268*F268</f>
        <v>26</v>
      </c>
      <c r="I268" s="34">
        <v>11</v>
      </c>
      <c r="J268" s="34">
        <f>I268*F268</f>
        <v>22</v>
      </c>
      <c r="K268" s="29">
        <f>J268+H268</f>
        <v>48</v>
      </c>
      <c r="L268" s="115"/>
    </row>
    <row r="269" spans="1:12" x14ac:dyDescent="0.25">
      <c r="A269" s="106"/>
      <c r="B269" s="119"/>
      <c r="C269" s="30" t="s">
        <v>21</v>
      </c>
      <c r="D269" s="31" t="s">
        <v>17</v>
      </c>
      <c r="E269" s="32">
        <v>5</v>
      </c>
      <c r="F269" s="32">
        <v>8</v>
      </c>
      <c r="G269" s="34">
        <v>13</v>
      </c>
      <c r="H269" s="45">
        <f>G269*F269</f>
        <v>104</v>
      </c>
      <c r="I269" s="34">
        <v>11</v>
      </c>
      <c r="J269" s="34">
        <f t="shared" ref="J269:J271" si="103">I269*F269</f>
        <v>88</v>
      </c>
      <c r="K269" s="45">
        <f t="shared" ref="K269:K271" si="104">J269+H269</f>
        <v>192</v>
      </c>
      <c r="L269" s="115"/>
    </row>
    <row r="270" spans="1:12" x14ac:dyDescent="0.25">
      <c r="A270" s="106"/>
      <c r="B270" s="119"/>
      <c r="C270" s="30" t="s">
        <v>21</v>
      </c>
      <c r="D270" s="32" t="s">
        <v>18</v>
      </c>
      <c r="E270" s="32">
        <v>2</v>
      </c>
      <c r="F270" s="32">
        <v>3</v>
      </c>
      <c r="G270" s="34">
        <v>13</v>
      </c>
      <c r="H270" s="45">
        <f>G270*F270</f>
        <v>39</v>
      </c>
      <c r="I270" s="34">
        <v>11</v>
      </c>
      <c r="J270" s="34">
        <f t="shared" si="103"/>
        <v>33</v>
      </c>
      <c r="K270" s="45">
        <f t="shared" si="104"/>
        <v>72</v>
      </c>
      <c r="L270" s="115"/>
    </row>
    <row r="271" spans="1:12" ht="15.75" thickBot="1" x14ac:dyDescent="0.3">
      <c r="A271" s="106"/>
      <c r="B271" s="119"/>
      <c r="C271" s="56" t="s">
        <v>21</v>
      </c>
      <c r="D271" s="57" t="s">
        <v>14</v>
      </c>
      <c r="E271" s="57">
        <v>22</v>
      </c>
      <c r="F271" s="57">
        <v>40</v>
      </c>
      <c r="G271" s="58">
        <v>13</v>
      </c>
      <c r="H271" s="60">
        <f>G271*F271</f>
        <v>520</v>
      </c>
      <c r="I271" s="58">
        <v>11</v>
      </c>
      <c r="J271" s="34">
        <f t="shared" si="103"/>
        <v>440</v>
      </c>
      <c r="K271" s="60">
        <f t="shared" si="104"/>
        <v>960</v>
      </c>
      <c r="L271" s="115"/>
    </row>
    <row r="272" spans="1:12" ht="15.75" thickBot="1" x14ac:dyDescent="0.3">
      <c r="A272" s="106"/>
      <c r="B272" s="120"/>
      <c r="C272" s="121" t="s">
        <v>15</v>
      </c>
      <c r="D272" s="122"/>
      <c r="E272" s="11">
        <f>SUM(E268:E271)</f>
        <v>30</v>
      </c>
      <c r="F272" s="11">
        <f t="shared" ref="F272:K272" si="105">SUM(F268:F271)</f>
        <v>53</v>
      </c>
      <c r="G272" s="11"/>
      <c r="H272" s="11">
        <f t="shared" si="105"/>
        <v>689</v>
      </c>
      <c r="I272" s="11"/>
      <c r="J272" s="14">
        <f>SUM(J268:J271)</f>
        <v>583</v>
      </c>
      <c r="K272" s="16">
        <f t="shared" si="105"/>
        <v>1272</v>
      </c>
      <c r="L272" s="116"/>
    </row>
    <row r="273" spans="1:12" x14ac:dyDescent="0.25">
      <c r="A273" s="106"/>
      <c r="B273" s="118" t="s">
        <v>73</v>
      </c>
      <c r="C273" s="30" t="s">
        <v>31</v>
      </c>
      <c r="D273" s="24" t="s">
        <v>16</v>
      </c>
      <c r="E273" s="32">
        <v>2</v>
      </c>
      <c r="F273" s="32">
        <v>3</v>
      </c>
      <c r="G273" s="27">
        <v>13</v>
      </c>
      <c r="H273" s="28">
        <f t="shared" ref="H273:H278" si="106">G273*F273</f>
        <v>39</v>
      </c>
      <c r="I273" s="34">
        <v>11</v>
      </c>
      <c r="J273" s="34">
        <f>I273*F273</f>
        <v>33</v>
      </c>
      <c r="K273" s="29">
        <f>J273+H273</f>
        <v>72</v>
      </c>
      <c r="L273" s="115"/>
    </row>
    <row r="274" spans="1:12" x14ac:dyDescent="0.25">
      <c r="A274" s="106"/>
      <c r="B274" s="119"/>
      <c r="C274" s="30" t="s">
        <v>31</v>
      </c>
      <c r="D274" s="31" t="s">
        <v>17</v>
      </c>
      <c r="E274" s="32">
        <v>4</v>
      </c>
      <c r="F274" s="32">
        <v>7</v>
      </c>
      <c r="G274" s="34">
        <v>13</v>
      </c>
      <c r="H274" s="45">
        <f t="shared" si="106"/>
        <v>91</v>
      </c>
      <c r="I274" s="34">
        <v>11</v>
      </c>
      <c r="J274" s="34">
        <f t="shared" ref="J274:J278" si="107">I274*F274</f>
        <v>77</v>
      </c>
      <c r="K274" s="45">
        <f t="shared" ref="K274:K278" si="108">J274+H274</f>
        <v>168</v>
      </c>
      <c r="L274" s="115"/>
    </row>
    <row r="275" spans="1:12" x14ac:dyDescent="0.25">
      <c r="A275" s="106"/>
      <c r="B275" s="119"/>
      <c r="C275" s="30" t="s">
        <v>31</v>
      </c>
      <c r="D275" s="32" t="s">
        <v>18</v>
      </c>
      <c r="E275" s="32">
        <v>1</v>
      </c>
      <c r="F275" s="32">
        <v>2</v>
      </c>
      <c r="G275" s="34">
        <v>13</v>
      </c>
      <c r="H275" s="45">
        <f t="shared" si="106"/>
        <v>26</v>
      </c>
      <c r="I275" s="34">
        <v>11</v>
      </c>
      <c r="J275" s="34">
        <f t="shared" si="107"/>
        <v>22</v>
      </c>
      <c r="K275" s="45">
        <f t="shared" si="108"/>
        <v>48</v>
      </c>
      <c r="L275" s="115"/>
    </row>
    <row r="276" spans="1:12" x14ac:dyDescent="0.25">
      <c r="A276" s="106"/>
      <c r="B276" s="119"/>
      <c r="C276" s="30" t="s">
        <v>31</v>
      </c>
      <c r="D276" s="32" t="s">
        <v>14</v>
      </c>
      <c r="E276" s="32">
        <v>37</v>
      </c>
      <c r="F276" s="32">
        <v>67</v>
      </c>
      <c r="G276" s="34">
        <v>13</v>
      </c>
      <c r="H276" s="45">
        <f t="shared" si="106"/>
        <v>871</v>
      </c>
      <c r="I276" s="34">
        <v>11</v>
      </c>
      <c r="J276" s="34">
        <f t="shared" si="107"/>
        <v>737</v>
      </c>
      <c r="K276" s="45">
        <f t="shared" si="108"/>
        <v>1608</v>
      </c>
      <c r="L276" s="115"/>
    </row>
    <row r="277" spans="1:12" x14ac:dyDescent="0.25">
      <c r="A277" s="106"/>
      <c r="B277" s="119"/>
      <c r="C277" s="67" t="s">
        <v>21</v>
      </c>
      <c r="D277" s="55" t="s">
        <v>17</v>
      </c>
      <c r="E277" s="39">
        <v>1</v>
      </c>
      <c r="F277" s="39">
        <v>2</v>
      </c>
      <c r="G277" s="38">
        <v>13</v>
      </c>
      <c r="H277" s="45">
        <f t="shared" si="106"/>
        <v>26</v>
      </c>
      <c r="I277" s="38">
        <v>11</v>
      </c>
      <c r="J277" s="34">
        <f t="shared" si="107"/>
        <v>22</v>
      </c>
      <c r="K277" s="45">
        <f t="shared" si="108"/>
        <v>48</v>
      </c>
      <c r="L277" s="115"/>
    </row>
    <row r="278" spans="1:12" ht="15.75" thickBot="1" x14ac:dyDescent="0.3">
      <c r="A278" s="106"/>
      <c r="B278" s="119"/>
      <c r="C278" s="56" t="s">
        <v>21</v>
      </c>
      <c r="D278" s="57" t="s">
        <v>14</v>
      </c>
      <c r="E278" s="57">
        <v>2</v>
      </c>
      <c r="F278" s="57">
        <v>3</v>
      </c>
      <c r="G278" s="58">
        <v>13</v>
      </c>
      <c r="H278" s="60">
        <f t="shared" si="106"/>
        <v>39</v>
      </c>
      <c r="I278" s="58">
        <v>11</v>
      </c>
      <c r="J278" s="34">
        <f t="shared" si="107"/>
        <v>33</v>
      </c>
      <c r="K278" s="60">
        <f t="shared" si="108"/>
        <v>72</v>
      </c>
      <c r="L278" s="115"/>
    </row>
    <row r="279" spans="1:12" ht="15.75" thickBot="1" x14ac:dyDescent="0.3">
      <c r="A279" s="106"/>
      <c r="B279" s="120"/>
      <c r="C279" s="121" t="s">
        <v>15</v>
      </c>
      <c r="D279" s="122"/>
      <c r="E279" s="11">
        <f>SUM(E273:E278)</f>
        <v>47</v>
      </c>
      <c r="F279" s="11">
        <f t="shared" ref="F279:K279" si="109">SUM(F273:F278)</f>
        <v>84</v>
      </c>
      <c r="G279" s="11"/>
      <c r="H279" s="11">
        <f t="shared" si="109"/>
        <v>1092</v>
      </c>
      <c r="I279" s="11"/>
      <c r="J279" s="14">
        <f>SUM(J273:J278)</f>
        <v>924</v>
      </c>
      <c r="K279" s="16">
        <f t="shared" si="109"/>
        <v>2016</v>
      </c>
      <c r="L279" s="115"/>
    </row>
    <row r="280" spans="1:12" ht="22.5" customHeight="1" thickBot="1" x14ac:dyDescent="0.3">
      <c r="A280" s="107"/>
      <c r="B280" s="111" t="s">
        <v>83</v>
      </c>
      <c r="C280" s="112"/>
      <c r="D280" s="113"/>
      <c r="E280" s="98">
        <f>E279+E272+E267+E262+E259+E256+E250+E245+E240+E235+E230+E225+E220</f>
        <v>876</v>
      </c>
      <c r="F280" s="98">
        <f t="shared" ref="F280:K280" si="110">F279+F272+F267+F262+F259+F256+F250+F245+F240+F235+F230+F225+F220</f>
        <v>1564</v>
      </c>
      <c r="G280" s="98"/>
      <c r="H280" s="98">
        <f t="shared" si="110"/>
        <v>20332</v>
      </c>
      <c r="I280" s="98"/>
      <c r="J280" s="98">
        <f t="shared" si="110"/>
        <v>10296</v>
      </c>
      <c r="K280" s="100">
        <f t="shared" si="110"/>
        <v>30628</v>
      </c>
      <c r="L280" s="117"/>
    </row>
    <row r="281" spans="1:12" x14ac:dyDescent="0.25">
      <c r="E281" s="1"/>
      <c r="F281" s="1"/>
      <c r="G281" s="1"/>
      <c r="H281" s="1"/>
      <c r="I281" s="1"/>
      <c r="J281" s="1"/>
      <c r="K281" s="12"/>
      <c r="L281" s="1"/>
    </row>
    <row r="282" spans="1:12" x14ac:dyDescent="0.25">
      <c r="E282" s="1"/>
      <c r="F282" s="1"/>
      <c r="G282" s="1"/>
      <c r="H282" s="1"/>
      <c r="I282" s="1"/>
      <c r="J282" s="1"/>
      <c r="K282" s="1"/>
      <c r="L282" s="104"/>
    </row>
    <row r="283" spans="1:12" x14ac:dyDescent="0.25">
      <c r="I283" s="1"/>
    </row>
  </sheetData>
  <autoFilter ref="A3:L280" xr:uid="{00000000-0009-0000-0000-000000000000}"/>
  <mergeCells count="110">
    <mergeCell ref="L188:L216"/>
    <mergeCell ref="L100:L145"/>
    <mergeCell ref="B146:B150"/>
    <mergeCell ref="A7:A32"/>
    <mergeCell ref="B151:B154"/>
    <mergeCell ref="B155:B158"/>
    <mergeCell ref="L146:L187"/>
    <mergeCell ref="B124:B128"/>
    <mergeCell ref="B129:B133"/>
    <mergeCell ref="B134:B138"/>
    <mergeCell ref="B139:B141"/>
    <mergeCell ref="B142:B144"/>
    <mergeCell ref="B100:B103"/>
    <mergeCell ref="B109:B113"/>
    <mergeCell ref="B114:B118"/>
    <mergeCell ref="B119:B123"/>
    <mergeCell ref="B62:B66"/>
    <mergeCell ref="B67:B71"/>
    <mergeCell ref="B72:B74"/>
    <mergeCell ref="B75:D75"/>
    <mergeCell ref="L44:L75"/>
    <mergeCell ref="B76:B79"/>
    <mergeCell ref="B80:B84"/>
    <mergeCell ref="B85:B89"/>
    <mergeCell ref="L76:L99"/>
    <mergeCell ref="B99:D99"/>
    <mergeCell ref="B90:B98"/>
    <mergeCell ref="B159:B163"/>
    <mergeCell ref="B164:B168"/>
    <mergeCell ref="B169:B173"/>
    <mergeCell ref="B174:B178"/>
    <mergeCell ref="B179:B181"/>
    <mergeCell ref="B182:B186"/>
    <mergeCell ref="B187:D187"/>
    <mergeCell ref="B104:B108"/>
    <mergeCell ref="C98:D98"/>
    <mergeCell ref="C150:D150"/>
    <mergeCell ref="B145:D145"/>
    <mergeCell ref="B236:B240"/>
    <mergeCell ref="B241:B245"/>
    <mergeCell ref="C245:D245"/>
    <mergeCell ref="B246:B250"/>
    <mergeCell ref="C250:D250"/>
    <mergeCell ref="B188:B194"/>
    <mergeCell ref="C194:D194"/>
    <mergeCell ref="B202:B206"/>
    <mergeCell ref="B207:B211"/>
    <mergeCell ref="B212:B215"/>
    <mergeCell ref="B216:D216"/>
    <mergeCell ref="C225:D225"/>
    <mergeCell ref="B226:B230"/>
    <mergeCell ref="B217:B220"/>
    <mergeCell ref="C220:D220"/>
    <mergeCell ref="B221:B225"/>
    <mergeCell ref="C230:D230"/>
    <mergeCell ref="B195:B201"/>
    <mergeCell ref="C201:D201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37:D37"/>
    <mergeCell ref="B57:B61"/>
    <mergeCell ref="B7:B11"/>
    <mergeCell ref="B12:B16"/>
    <mergeCell ref="B17:B21"/>
    <mergeCell ref="B22:B26"/>
    <mergeCell ref="B27:B31"/>
    <mergeCell ref="B32:D32"/>
    <mergeCell ref="L7:L32"/>
    <mergeCell ref="B33:B37"/>
    <mergeCell ref="B38:B42"/>
    <mergeCell ref="B43:D43"/>
    <mergeCell ref="L33:L43"/>
    <mergeCell ref="B44:B48"/>
    <mergeCell ref="B49:B56"/>
    <mergeCell ref="C56:D56"/>
    <mergeCell ref="A33:A43"/>
    <mergeCell ref="A44:A75"/>
    <mergeCell ref="A76:A99"/>
    <mergeCell ref="A100:A145"/>
    <mergeCell ref="A146:A187"/>
    <mergeCell ref="B280:D280"/>
    <mergeCell ref="L217:L280"/>
    <mergeCell ref="A217:A280"/>
    <mergeCell ref="A188:A216"/>
    <mergeCell ref="B268:B272"/>
    <mergeCell ref="C272:D272"/>
    <mergeCell ref="B273:B279"/>
    <mergeCell ref="C279:D279"/>
    <mergeCell ref="B257:B259"/>
    <mergeCell ref="C259:D259"/>
    <mergeCell ref="B260:B262"/>
    <mergeCell ref="C262:D262"/>
    <mergeCell ref="B263:B267"/>
    <mergeCell ref="C267:D267"/>
    <mergeCell ref="B231:B235"/>
    <mergeCell ref="C235:D235"/>
    <mergeCell ref="C240:D240"/>
    <mergeCell ref="B251:B256"/>
    <mergeCell ref="C256:D256"/>
  </mergeCells>
  <pageMargins left="0.19" right="0.7" top="0.19" bottom="0.17" header="0.3" footer="0.3"/>
  <pageSetup paperSize="9" scale="81" orientation="landscape" r:id="rId1"/>
  <rowBreaks count="7" manualBreakCount="7">
    <brk id="32" max="16383" man="1"/>
    <brk id="75" max="12" man="1"/>
    <brk id="113" max="16383" man="1"/>
    <brk id="150" max="16383" man="1"/>
    <brk id="187" max="16383" man="1"/>
    <brk id="230" max="16383" man="1"/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ОБЕКТИ 21-1  до 21-8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2020-12-10T13:48:04Z</cp:lastPrinted>
  <dcterms:created xsi:type="dcterms:W3CDTF">2020-12-02T12:26:19Z</dcterms:created>
  <dcterms:modified xsi:type="dcterms:W3CDTF">2020-12-10T13:50:33Z</dcterms:modified>
</cp:coreProperties>
</file>