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39" activeTab="0"/>
  </bookViews>
  <sheets>
    <sheet name="ОБЕКТИ " sheetId="1" r:id="rId1"/>
  </sheets>
  <definedNames/>
  <calcPr fullCalcOnLoad="1"/>
</workbook>
</file>

<file path=xl/sharedStrings.xml><?xml version="1.0" encoding="utf-8"?>
<sst xmlns="http://schemas.openxmlformats.org/spreadsheetml/2006/main" count="453" uniqueCount="88">
  <si>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</si>
  <si>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</si>
  <si>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</si>
  <si>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</si>
  <si>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</si>
  <si>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</si>
  <si>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</si>
  <si>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</si>
  <si>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</si>
  <si>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</si>
  <si>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</si>
  <si>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мжд</t>
  </si>
  <si>
    <t>срлп</t>
  </si>
  <si>
    <t>Прогнозно количество дървесина в пл.куб.м.</t>
  </si>
  <si>
    <t>Прогнозно количество дървесина  в пр.куб.м.</t>
  </si>
  <si>
    <t>цр</t>
  </si>
  <si>
    <t>Едра технолог.  д-на</t>
  </si>
  <si>
    <t>пляс</t>
  </si>
  <si>
    <t>глд</t>
  </si>
  <si>
    <t>к дб</t>
  </si>
  <si>
    <t>ПРИЛОЖЕНИЕ №1</t>
  </si>
  <si>
    <t>чдб</t>
  </si>
  <si>
    <t>Обект</t>
  </si>
  <si>
    <t xml:space="preserve">Единична цена лв./пл.м3 без ДДС </t>
  </si>
  <si>
    <t xml:space="preserve">Единична цена    лв./ пр.м3 без ДДС </t>
  </si>
  <si>
    <t>Гаранция за участие,лева</t>
  </si>
  <si>
    <t>9-б</t>
  </si>
  <si>
    <t>180-а</t>
  </si>
  <si>
    <t>183-з</t>
  </si>
  <si>
    <t>735-а</t>
  </si>
  <si>
    <t>90-г</t>
  </si>
  <si>
    <t>94-е</t>
  </si>
  <si>
    <t>147-х</t>
  </si>
  <si>
    <t>622-а</t>
  </si>
  <si>
    <t>713-б</t>
  </si>
  <si>
    <t>799-а</t>
  </si>
  <si>
    <t>121-л</t>
  </si>
  <si>
    <t>42-г</t>
  </si>
  <si>
    <t>113-в</t>
  </si>
  <si>
    <t>92-и</t>
  </si>
  <si>
    <t>171-а</t>
  </si>
  <si>
    <t>307-а1</t>
  </si>
  <si>
    <t>1072-а</t>
  </si>
  <si>
    <t>700-в</t>
  </si>
  <si>
    <t>781-а</t>
  </si>
  <si>
    <t>782-б</t>
  </si>
  <si>
    <t>855-е</t>
  </si>
  <si>
    <t>864-а</t>
  </si>
  <si>
    <t>884-а</t>
  </si>
  <si>
    <t>1054-а</t>
  </si>
  <si>
    <t>1058-б</t>
  </si>
  <si>
    <t>1063-а</t>
  </si>
  <si>
    <t>1064-а</t>
  </si>
  <si>
    <t>77-м</t>
  </si>
  <si>
    <t>122-ф</t>
  </si>
  <si>
    <t>210-б</t>
  </si>
  <si>
    <t>798-б</t>
  </si>
  <si>
    <t>1036-б</t>
  </si>
  <si>
    <t>1084-в</t>
  </si>
  <si>
    <t>амяс</t>
  </si>
  <si>
    <t>дж</t>
  </si>
  <si>
    <t>1072-б</t>
  </si>
  <si>
    <t>198-д</t>
  </si>
  <si>
    <t>755-в</t>
  </si>
  <si>
    <t>844-б</t>
  </si>
  <si>
    <t>шс</t>
  </si>
  <si>
    <t>мхл</t>
  </si>
  <si>
    <t>1887-а</t>
  </si>
  <si>
    <t>304-б</t>
  </si>
  <si>
    <t>чрн</t>
  </si>
  <si>
    <t>№ 19-12</t>
  </si>
  <si>
    <t>№ 19-13</t>
  </si>
  <si>
    <t>№ 19-14</t>
  </si>
  <si>
    <t>№ 19-15</t>
  </si>
  <si>
    <t>№ 19-16</t>
  </si>
  <si>
    <t>№ 19-17</t>
  </si>
  <si>
    <t>№ 19-18</t>
  </si>
  <si>
    <t>№ 19-19</t>
  </si>
  <si>
    <t>ОБЩО ЗА ОБЕКТ № 19-19</t>
  </si>
  <si>
    <t>ОБЩО ЗА ОБЕКТ № 19-18</t>
  </si>
  <si>
    <t>ОБЩО ЗА ОБЕКТ № 19-17</t>
  </si>
  <si>
    <t>ОБЩО ЗА ОБЕКТ № 19-16</t>
  </si>
  <si>
    <t>ОБЩО ЗА ОБЕКТ № 19-15</t>
  </si>
  <si>
    <t>ОБЩО ЗА ОБЕКТ № 19-14</t>
  </si>
  <si>
    <t>ОБЩО ЗА ОБЕКТ № 19-13</t>
  </si>
  <si>
    <t>ОБЩО ЗА ОБЕКТ № 19-12</t>
  </si>
  <si>
    <t>823-а</t>
  </si>
  <si>
    <t>104-а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</si>
</sst>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7" xfId="0" applyNumberFormat="1" applyFont="1" applyFill="1" applyBorder="1" applyAlignment="1">
      <alignment horizontal="right"/>
    </xf>
    <xf numFmtId="2" fontId="0" fillId="33" borderId="18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9" xfId="0" applyNumberFormat="1" applyFont="1" applyFill="1" applyBorder="1" applyAlignment="1">
      <alignment horizontal="right"/>
    </xf>
    <xf numFmtId="2" fontId="0" fillId="33" borderId="20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 horizontal="right"/>
    </xf>
    <xf numFmtId="2" fontId="0" fillId="33" borderId="11" xfId="0" applyNumberForma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21" xfId="0" applyNumberFormat="1" applyFont="1" applyFill="1" applyBorder="1" applyAlignment="1">
      <alignment horizontal="right"/>
    </xf>
    <xf numFmtId="2" fontId="0" fillId="33" borderId="22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181" fontId="0" fillId="33" borderId="17" xfId="0" applyNumberFormat="1" applyFill="1" applyBorder="1" applyAlignment="1">
      <alignment/>
    </xf>
    <xf numFmtId="181" fontId="0" fillId="33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21" xfId="0" applyFon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3" borderId="25" xfId="0" applyNumberFormat="1" applyFont="1" applyFill="1" applyBorder="1" applyAlignment="1">
      <alignment horizontal="right"/>
    </xf>
    <xf numFmtId="2" fontId="0" fillId="33" borderId="26" xfId="0" applyNumberFormat="1" applyFill="1" applyBorder="1" applyAlignment="1">
      <alignment/>
    </xf>
    <xf numFmtId="0" fontId="1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16" xfId="0" applyNumberFormat="1" applyFont="1" applyFill="1" applyBorder="1" applyAlignment="1">
      <alignment horizontal="right" vertical="top"/>
    </xf>
    <xf numFmtId="1" fontId="0" fillId="33" borderId="18" xfId="0" applyNumberFormat="1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1" fontId="0" fillId="33" borderId="20" xfId="0" applyNumberFormat="1" applyFont="1" applyFill="1" applyBorder="1" applyAlignment="1">
      <alignment horizontal="right" vertical="top"/>
    </xf>
    <xf numFmtId="49" fontId="0" fillId="33" borderId="15" xfId="0" applyNumberFormat="1" applyFont="1" applyFill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1" fontId="0" fillId="33" borderId="22" xfId="0" applyNumberFormat="1" applyFont="1" applyFill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right" vertical="top"/>
    </xf>
    <xf numFmtId="1" fontId="0" fillId="33" borderId="26" xfId="0" applyNumberFormat="1" applyFont="1" applyFill="1" applyBorder="1" applyAlignment="1">
      <alignment horizontal="right" vertical="top"/>
    </xf>
    <xf numFmtId="1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1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Font="1" applyBorder="1" applyAlignment="1">
      <alignment/>
    </xf>
    <xf numFmtId="2" fontId="0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1" fontId="0" fillId="0" borderId="16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Border="1" applyAlignment="1">
      <alignment/>
    </xf>
    <xf numFmtId="0" fontId="1" fillId="0" borderId="11" xfId="0" applyFont="1" applyBorder="1" applyAlignment="1">
      <alignment horizontal="right" vertical="top"/>
    </xf>
    <xf numFmtId="1" fontId="0" fillId="0" borderId="26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/>
    </xf>
    <xf numFmtId="2" fontId="0" fillId="0" borderId="26" xfId="0" applyNumberFormat="1" applyBorder="1" applyAlignment="1">
      <alignment/>
    </xf>
    <xf numFmtId="1" fontId="0" fillId="0" borderId="28" xfId="0" applyNumberFormat="1" applyFont="1" applyBorder="1" applyAlignment="1">
      <alignment horizontal="right" vertical="top"/>
    </xf>
    <xf numFmtId="2" fontId="0" fillId="0" borderId="29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33" borderId="0" xfId="0" applyNumberFormat="1" applyFill="1" applyAlignment="1">
      <alignment/>
    </xf>
    <xf numFmtId="0" fontId="0" fillId="33" borderId="3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32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left"/>
    </xf>
    <xf numFmtId="0" fontId="0" fillId="33" borderId="35" xfId="0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0" fillId="33" borderId="36" xfId="0" applyFont="1" applyFill="1" applyBorder="1" applyAlignment="1">
      <alignment/>
    </xf>
    <xf numFmtId="0" fontId="0" fillId="33" borderId="28" xfId="0" applyFont="1" applyFill="1" applyBorder="1" applyAlignment="1">
      <alignment horizontal="right" vertical="top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1" fillId="0" borderId="12" xfId="0" applyNumberFormat="1" applyFont="1" applyBorder="1" applyAlignment="1">
      <alignment horizontal="right" vertical="top"/>
    </xf>
    <xf numFmtId="0" fontId="0" fillId="19" borderId="16" xfId="0" applyFont="1" applyFill="1" applyBorder="1" applyAlignment="1">
      <alignment horizontal="right" vertical="top"/>
    </xf>
    <xf numFmtId="0" fontId="0" fillId="19" borderId="16" xfId="0" applyFont="1" applyFill="1" applyBorder="1" applyAlignment="1">
      <alignment/>
    </xf>
    <xf numFmtId="175" fontId="0" fillId="0" borderId="0" xfId="0" applyNumberFormat="1" applyAlignment="1">
      <alignment/>
    </xf>
    <xf numFmtId="0" fontId="0" fillId="19" borderId="18" xfId="0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19" borderId="26" xfId="0" applyFont="1" applyFill="1" applyBorder="1" applyAlignment="1">
      <alignment horizontal="right" vertical="top"/>
    </xf>
    <xf numFmtId="0" fontId="0" fillId="19" borderId="18" xfId="0" applyFont="1" applyFill="1" applyBorder="1" applyAlignment="1">
      <alignment/>
    </xf>
    <xf numFmtId="0" fontId="0" fillId="19" borderId="18" xfId="0" applyFont="1" applyFill="1" applyBorder="1" applyAlignment="1">
      <alignment horizontal="right" vertical="top"/>
    </xf>
    <xf numFmtId="0" fontId="0" fillId="19" borderId="22" xfId="0" applyFont="1" applyFill="1" applyBorder="1" applyAlignment="1">
      <alignment horizontal="right" vertical="top"/>
    </xf>
    <xf numFmtId="1" fontId="0" fillId="33" borderId="26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 vertical="top"/>
    </xf>
    <xf numFmtId="1" fontId="1" fillId="34" borderId="11" xfId="0" applyNumberFormat="1" applyFont="1" applyFill="1" applyBorder="1" applyAlignment="1">
      <alignment horizontal="right" vertical="top"/>
    </xf>
    <xf numFmtId="2" fontId="1" fillId="34" borderId="12" xfId="0" applyNumberFormat="1" applyFont="1" applyFill="1" applyBorder="1" applyAlignment="1">
      <alignment horizontal="right" vertical="top"/>
    </xf>
    <xf numFmtId="2" fontId="1" fillId="34" borderId="11" xfId="0" applyNumberFormat="1" applyFont="1" applyFill="1" applyBorder="1" applyAlignment="1">
      <alignment horizontal="right" vertical="top"/>
    </xf>
    <xf numFmtId="2" fontId="0" fillId="33" borderId="12" xfId="0" applyNumberForma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33" borderId="12" xfId="0" applyFont="1" applyFill="1" applyBorder="1" applyAlignment="1">
      <alignment horizontal="right" vertical="top"/>
    </xf>
    <xf numFmtId="2" fontId="0" fillId="33" borderId="25" xfId="0" applyNumberFormat="1" applyFill="1" applyBorder="1" applyAlignment="1">
      <alignment/>
    </xf>
    <xf numFmtId="0" fontId="0" fillId="0" borderId="0" xfId="0" applyFont="1" applyAlignment="1">
      <alignment/>
    </xf>
    <xf numFmtId="2" fontId="1" fillId="33" borderId="23" xfId="0" applyNumberFormat="1" applyFont="1" applyFill="1" applyBorder="1" applyAlignment="1">
      <alignment horizontal="right" vertical="top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33" borderId="35" xfId="0" applyFont="1" applyFill="1" applyBorder="1" applyAlignment="1">
      <alignment horizontal="center"/>
    </xf>
    <xf numFmtId="1" fontId="1" fillId="34" borderId="39" xfId="0" applyNumberFormat="1" applyFont="1" applyFill="1" applyBorder="1" applyAlignment="1">
      <alignment horizontal="right" vertical="top"/>
    </xf>
    <xf numFmtId="1" fontId="1" fillId="33" borderId="18" xfId="0" applyNumberFormat="1" applyFont="1" applyFill="1" applyBorder="1" applyAlignment="1">
      <alignment horizontal="right" vertical="top"/>
    </xf>
    <xf numFmtId="2" fontId="0" fillId="33" borderId="22" xfId="0" applyNumberFormat="1" applyFont="1" applyFill="1" applyBorder="1" applyAlignment="1">
      <alignment horizontal="right" vertical="top"/>
    </xf>
    <xf numFmtId="2" fontId="0" fillId="33" borderId="21" xfId="0" applyNumberFormat="1" applyFont="1" applyFill="1" applyBorder="1" applyAlignment="1">
      <alignment horizontal="right" vertical="top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0" fillId="33" borderId="4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39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PageLayoutView="0" workbookViewId="0" topLeftCell="A207">
      <selection activeCell="P213" sqref="P213"/>
    </sheetView>
  </sheetViews>
  <sheetFormatPr defaultColWidth="9.140625" defaultRowHeight="12.75"/>
  <cols>
    <col min="1" max="1" width="8.421875" style="0" customWidth="1"/>
    <col min="2" max="2" width="6.7109375" style="0" customWidth="1"/>
    <col min="3" max="3" width="8.57421875" style="0" customWidth="1"/>
    <col min="4" max="4" width="26.8515625" style="0" customWidth="1"/>
    <col min="5" max="5" width="6.57421875" style="0" customWidth="1"/>
    <col min="6" max="6" width="8.8515625" style="0" customWidth="1"/>
    <col min="7" max="7" width="7.28125" style="0" customWidth="1"/>
    <col min="8" max="8" width="6.28125" style="0" customWidth="1"/>
    <col min="9" max="9" width="9.57421875" style="0" bestFit="1" customWidth="1"/>
    <col min="10" max="10" width="8.28125" style="0" customWidth="1"/>
    <col min="11" max="11" width="5.140625" style="0" customWidth="1"/>
    <col min="12" max="12" width="5.57421875" style="0" customWidth="1"/>
  </cols>
  <sheetData>
    <row r="1" spans="1:10" ht="15.75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6.5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2.75">
      <c r="A3" s="173" t="s">
        <v>22</v>
      </c>
      <c r="B3" s="161" t="s">
        <v>7</v>
      </c>
      <c r="C3" s="161" t="s">
        <v>8</v>
      </c>
      <c r="D3" s="161" t="s">
        <v>0</v>
      </c>
      <c r="E3" s="161" t="s">
        <v>13</v>
      </c>
      <c r="F3" s="161" t="s">
        <v>14</v>
      </c>
      <c r="G3" s="161" t="s">
        <v>23</v>
      </c>
      <c r="H3" s="163" t="s">
        <v>24</v>
      </c>
      <c r="I3" s="155" t="s">
        <v>6</v>
      </c>
      <c r="J3" s="155" t="s">
        <v>25</v>
      </c>
    </row>
    <row r="4" spans="1:10" ht="12.75">
      <c r="A4" s="174"/>
      <c r="B4" s="162"/>
      <c r="C4" s="162"/>
      <c r="D4" s="162"/>
      <c r="E4" s="162"/>
      <c r="F4" s="162"/>
      <c r="G4" s="162"/>
      <c r="H4" s="164"/>
      <c r="I4" s="156"/>
      <c r="J4" s="156"/>
    </row>
    <row r="5" spans="1:10" ht="78" customHeight="1" thickBot="1">
      <c r="A5" s="174"/>
      <c r="B5" s="162"/>
      <c r="C5" s="162"/>
      <c r="D5" s="162"/>
      <c r="E5" s="162"/>
      <c r="F5" s="162"/>
      <c r="G5" s="162"/>
      <c r="H5" s="164"/>
      <c r="I5" s="156"/>
      <c r="J5" s="156"/>
    </row>
    <row r="6" spans="1:10" ht="13.5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6">
        <v>10</v>
      </c>
    </row>
    <row r="7" spans="1:10" ht="12.75">
      <c r="A7" s="175" t="s">
        <v>70</v>
      </c>
      <c r="B7" s="151" t="s">
        <v>26</v>
      </c>
      <c r="C7" s="87" t="s">
        <v>15</v>
      </c>
      <c r="D7" s="88" t="s">
        <v>16</v>
      </c>
      <c r="E7" s="25">
        <v>14</v>
      </c>
      <c r="F7" s="25">
        <v>23</v>
      </c>
      <c r="G7" s="26"/>
      <c r="H7" s="9">
        <v>13</v>
      </c>
      <c r="I7" s="10">
        <f aca="true" t="shared" si="0" ref="I7:I13">F7*H7</f>
        <v>299</v>
      </c>
      <c r="J7" s="157">
        <f>I59*5%</f>
        <v>795.0400000000001</v>
      </c>
    </row>
    <row r="8" spans="1:10" ht="12.75">
      <c r="A8" s="176"/>
      <c r="B8" s="152"/>
      <c r="C8" s="89" t="s">
        <v>15</v>
      </c>
      <c r="D8" s="90" t="s">
        <v>1</v>
      </c>
      <c r="E8" s="27">
        <v>21</v>
      </c>
      <c r="F8" s="28">
        <v>35</v>
      </c>
      <c r="G8" s="27"/>
      <c r="H8" s="9">
        <v>13</v>
      </c>
      <c r="I8" s="13">
        <f t="shared" si="0"/>
        <v>455</v>
      </c>
      <c r="J8" s="158"/>
    </row>
    <row r="9" spans="1:10" ht="12.75">
      <c r="A9" s="176"/>
      <c r="B9" s="152"/>
      <c r="C9" s="89" t="s">
        <v>15</v>
      </c>
      <c r="D9" s="90" t="s">
        <v>2</v>
      </c>
      <c r="E9" s="27">
        <v>3</v>
      </c>
      <c r="F9" s="28">
        <v>5</v>
      </c>
      <c r="G9" s="27"/>
      <c r="H9" s="9">
        <v>13</v>
      </c>
      <c r="I9" s="13">
        <f t="shared" si="0"/>
        <v>65</v>
      </c>
      <c r="J9" s="158"/>
    </row>
    <row r="10" spans="1:10" ht="12.75">
      <c r="A10" s="176"/>
      <c r="B10" s="152"/>
      <c r="C10" s="89" t="s">
        <v>15</v>
      </c>
      <c r="D10" s="27" t="s">
        <v>3</v>
      </c>
      <c r="E10" s="27">
        <v>118</v>
      </c>
      <c r="F10" s="28">
        <v>215</v>
      </c>
      <c r="G10" s="27"/>
      <c r="H10" s="9">
        <v>13</v>
      </c>
      <c r="I10" s="13">
        <f t="shared" si="0"/>
        <v>2795</v>
      </c>
      <c r="J10" s="158"/>
    </row>
    <row r="11" spans="1:10" ht="12.75">
      <c r="A11" s="176"/>
      <c r="B11" s="152"/>
      <c r="C11" s="89" t="s">
        <v>19</v>
      </c>
      <c r="D11" s="90" t="s">
        <v>1</v>
      </c>
      <c r="E11" s="27">
        <v>2</v>
      </c>
      <c r="F11" s="28">
        <v>3</v>
      </c>
      <c r="G11" s="27"/>
      <c r="H11" s="9">
        <v>13</v>
      </c>
      <c r="I11" s="13">
        <f t="shared" si="0"/>
        <v>39</v>
      </c>
      <c r="J11" s="158"/>
    </row>
    <row r="12" spans="1:10" ht="12.75">
      <c r="A12" s="176"/>
      <c r="B12" s="152"/>
      <c r="C12" s="89" t="s">
        <v>19</v>
      </c>
      <c r="D12" s="90" t="s">
        <v>2</v>
      </c>
      <c r="E12" s="27">
        <v>1</v>
      </c>
      <c r="F12" s="28">
        <v>2</v>
      </c>
      <c r="G12" s="27"/>
      <c r="H12" s="9">
        <v>13</v>
      </c>
      <c r="I12" s="13">
        <f t="shared" si="0"/>
        <v>26</v>
      </c>
      <c r="J12" s="158"/>
    </row>
    <row r="13" spans="1:10" ht="13.5" thickBot="1">
      <c r="A13" s="176"/>
      <c r="B13" s="152"/>
      <c r="C13" s="89" t="s">
        <v>19</v>
      </c>
      <c r="D13" s="91" t="s">
        <v>3</v>
      </c>
      <c r="E13" s="91">
        <v>22</v>
      </c>
      <c r="F13" s="38">
        <v>40</v>
      </c>
      <c r="G13" s="40"/>
      <c r="H13" s="9">
        <v>13</v>
      </c>
      <c r="I13" s="32">
        <f t="shared" si="0"/>
        <v>520</v>
      </c>
      <c r="J13" s="158"/>
    </row>
    <row r="14" spans="1:10" ht="13.5" thickBot="1">
      <c r="A14" s="176"/>
      <c r="B14" s="160"/>
      <c r="C14" s="153" t="s">
        <v>5</v>
      </c>
      <c r="D14" s="154"/>
      <c r="E14" s="17">
        <f>SUM(E7:E13)</f>
        <v>181</v>
      </c>
      <c r="F14" s="17">
        <f>SUM(F7:F13)</f>
        <v>323</v>
      </c>
      <c r="G14" s="17"/>
      <c r="H14" s="17"/>
      <c r="I14" s="21">
        <f>SUM(I7:I13)</f>
        <v>4199</v>
      </c>
      <c r="J14" s="158"/>
    </row>
    <row r="15" spans="1:10" ht="12.75">
      <c r="A15" s="176"/>
      <c r="B15" s="151" t="s">
        <v>54</v>
      </c>
      <c r="C15" s="87" t="s">
        <v>10</v>
      </c>
      <c r="D15" s="88" t="s">
        <v>16</v>
      </c>
      <c r="E15" s="52">
        <v>10</v>
      </c>
      <c r="F15" s="50">
        <v>17</v>
      </c>
      <c r="G15" s="8"/>
      <c r="H15" s="9">
        <v>13</v>
      </c>
      <c r="I15" s="10">
        <f>F15*H15</f>
        <v>221</v>
      </c>
      <c r="J15" s="158"/>
    </row>
    <row r="16" spans="1:10" ht="12.75">
      <c r="A16" s="176"/>
      <c r="B16" s="152"/>
      <c r="C16" s="89" t="s">
        <v>10</v>
      </c>
      <c r="D16" s="90" t="s">
        <v>1</v>
      </c>
      <c r="E16" s="53">
        <v>5</v>
      </c>
      <c r="F16" s="51">
        <v>8</v>
      </c>
      <c r="G16" s="22"/>
      <c r="H16" s="12">
        <v>13</v>
      </c>
      <c r="I16" s="13">
        <f>F16*H16</f>
        <v>104</v>
      </c>
      <c r="J16" s="158"/>
    </row>
    <row r="17" spans="1:11" ht="12.75">
      <c r="A17" s="176"/>
      <c r="B17" s="152"/>
      <c r="C17" s="89" t="s">
        <v>10</v>
      </c>
      <c r="D17" s="90" t="s">
        <v>2</v>
      </c>
      <c r="E17" s="53">
        <v>1</v>
      </c>
      <c r="F17" s="51">
        <v>2</v>
      </c>
      <c r="G17" s="22"/>
      <c r="H17" s="12">
        <v>13</v>
      </c>
      <c r="I17" s="13">
        <f>F17*H17</f>
        <v>26</v>
      </c>
      <c r="J17" s="158"/>
      <c r="K17" s="140"/>
    </row>
    <row r="18" spans="1:11" ht="13.5" thickBot="1">
      <c r="A18" s="176"/>
      <c r="B18" s="152"/>
      <c r="C18" s="109" t="s">
        <v>10</v>
      </c>
      <c r="D18" s="93" t="s">
        <v>3</v>
      </c>
      <c r="E18" s="95">
        <v>46</v>
      </c>
      <c r="F18" s="54">
        <v>84</v>
      </c>
      <c r="G18" s="23"/>
      <c r="H18" s="9">
        <v>13</v>
      </c>
      <c r="I18" s="16">
        <f>F18*H18</f>
        <v>1092</v>
      </c>
      <c r="J18" s="158"/>
      <c r="K18" s="140"/>
    </row>
    <row r="19" spans="1:10" ht="13.5" thickBot="1">
      <c r="A19" s="176"/>
      <c r="B19" s="160"/>
      <c r="C19" s="153" t="s">
        <v>5</v>
      </c>
      <c r="D19" s="154"/>
      <c r="E19" s="17">
        <f>SUM(E15:E18)</f>
        <v>62</v>
      </c>
      <c r="F19" s="17">
        <f>SUM(F15:F18)</f>
        <v>111</v>
      </c>
      <c r="G19" s="17"/>
      <c r="H19" s="17"/>
      <c r="I19" s="21">
        <f>SUM(I15:I18)</f>
        <v>1443</v>
      </c>
      <c r="J19" s="158"/>
    </row>
    <row r="20" spans="1:10" ht="12.75">
      <c r="A20" s="176"/>
      <c r="B20" s="165" t="s">
        <v>68</v>
      </c>
      <c r="C20" s="92" t="s">
        <v>69</v>
      </c>
      <c r="D20" s="90" t="s">
        <v>1</v>
      </c>
      <c r="E20" s="52">
        <v>1</v>
      </c>
      <c r="F20" s="76">
        <v>2</v>
      </c>
      <c r="G20" s="77"/>
      <c r="H20" s="72">
        <v>13</v>
      </c>
      <c r="I20" s="78">
        <f>F20*H20</f>
        <v>26</v>
      </c>
      <c r="J20" s="158"/>
    </row>
    <row r="21" spans="1:10" ht="12.75">
      <c r="A21" s="176"/>
      <c r="B21" s="166"/>
      <c r="C21" s="92" t="s">
        <v>69</v>
      </c>
      <c r="D21" s="90" t="s">
        <v>2</v>
      </c>
      <c r="E21" s="52">
        <v>1</v>
      </c>
      <c r="F21" s="76">
        <v>2</v>
      </c>
      <c r="G21" s="77"/>
      <c r="H21" s="72">
        <v>13</v>
      </c>
      <c r="I21" s="78">
        <f>F21*H21</f>
        <v>26</v>
      </c>
      <c r="J21" s="158"/>
    </row>
    <row r="22" spans="1:10" ht="13.5" thickBot="1">
      <c r="A22" s="176"/>
      <c r="B22" s="166"/>
      <c r="C22" s="92" t="s">
        <v>69</v>
      </c>
      <c r="D22" s="93" t="s">
        <v>3</v>
      </c>
      <c r="E22" s="52">
        <v>5</v>
      </c>
      <c r="F22" s="76">
        <v>9</v>
      </c>
      <c r="G22" s="77"/>
      <c r="H22" s="72">
        <v>13</v>
      </c>
      <c r="I22" s="78">
        <f>F22*H22</f>
        <v>117</v>
      </c>
      <c r="J22" s="158"/>
    </row>
    <row r="23" spans="1:10" ht="13.5" thickBot="1">
      <c r="A23" s="176"/>
      <c r="B23" s="167"/>
      <c r="C23" s="168" t="s">
        <v>5</v>
      </c>
      <c r="D23" s="154"/>
      <c r="E23" s="57">
        <f>SUM(E20:E22)</f>
        <v>7</v>
      </c>
      <c r="F23" s="79">
        <f>SUM(F20:F22)</f>
        <v>13</v>
      </c>
      <c r="G23" s="79"/>
      <c r="H23" s="79"/>
      <c r="I23" s="111">
        <f>SUM(I20:I22)</f>
        <v>169</v>
      </c>
      <c r="J23" s="158"/>
    </row>
    <row r="24" spans="1:10" ht="12.75">
      <c r="A24" s="176"/>
      <c r="B24" s="151" t="s">
        <v>41</v>
      </c>
      <c r="C24" s="103" t="s">
        <v>18</v>
      </c>
      <c r="D24" s="106" t="s">
        <v>4</v>
      </c>
      <c r="E24" s="118">
        <v>5</v>
      </c>
      <c r="F24" s="28"/>
      <c r="G24" s="74">
        <v>22.8</v>
      </c>
      <c r="H24" s="12"/>
      <c r="I24" s="13">
        <f>E24*G24</f>
        <v>114</v>
      </c>
      <c r="J24" s="158"/>
    </row>
    <row r="25" spans="1:10" ht="12.75">
      <c r="A25" s="176"/>
      <c r="B25" s="152"/>
      <c r="C25" s="103" t="s">
        <v>18</v>
      </c>
      <c r="D25" s="90" t="s">
        <v>1</v>
      </c>
      <c r="E25" s="27">
        <v>3</v>
      </c>
      <c r="F25" s="28">
        <v>5</v>
      </c>
      <c r="G25" s="75"/>
      <c r="H25" s="12">
        <v>13</v>
      </c>
      <c r="I25" s="13">
        <f>F25*H25</f>
        <v>65</v>
      </c>
      <c r="J25" s="158"/>
    </row>
    <row r="26" spans="1:10" ht="13.5" thickBot="1">
      <c r="A26" s="176"/>
      <c r="B26" s="152"/>
      <c r="C26" s="92" t="s">
        <v>18</v>
      </c>
      <c r="D26" s="93" t="s">
        <v>3</v>
      </c>
      <c r="E26" s="53">
        <v>11</v>
      </c>
      <c r="F26" s="28">
        <v>20</v>
      </c>
      <c r="G26" s="11"/>
      <c r="H26" s="12">
        <v>13</v>
      </c>
      <c r="I26" s="13">
        <f>F26*H26</f>
        <v>260</v>
      </c>
      <c r="J26" s="158"/>
    </row>
    <row r="27" spans="1:10" ht="13.5" thickBot="1">
      <c r="A27" s="176"/>
      <c r="B27" s="160"/>
      <c r="C27" s="154" t="s">
        <v>5</v>
      </c>
      <c r="D27" s="179"/>
      <c r="E27" s="18">
        <f>SUM(E24:E26)</f>
        <v>19</v>
      </c>
      <c r="F27" s="18">
        <f>SUM(F24:F26)</f>
        <v>25</v>
      </c>
      <c r="G27" s="19"/>
      <c r="H27" s="20"/>
      <c r="I27" s="21">
        <f>SUM(I24:I26)</f>
        <v>439</v>
      </c>
      <c r="J27" s="158"/>
    </row>
    <row r="28" spans="1:11" ht="12.75">
      <c r="A28" s="176"/>
      <c r="B28" s="180" t="s">
        <v>64</v>
      </c>
      <c r="C28" s="150" t="s">
        <v>65</v>
      </c>
      <c r="D28" s="98" t="s">
        <v>4</v>
      </c>
      <c r="E28" s="117">
        <v>26</v>
      </c>
      <c r="F28" s="80"/>
      <c r="G28" s="81">
        <v>22.8</v>
      </c>
      <c r="H28" s="82"/>
      <c r="I28" s="136">
        <f>E28*G28</f>
        <v>592.8000000000001</v>
      </c>
      <c r="J28" s="158"/>
      <c r="K28" s="140"/>
    </row>
    <row r="29" spans="1:11" ht="12.75">
      <c r="A29" s="176"/>
      <c r="B29" s="181"/>
      <c r="C29" s="89" t="s">
        <v>65</v>
      </c>
      <c r="D29" s="90" t="s">
        <v>1</v>
      </c>
      <c r="E29" s="52">
        <v>1</v>
      </c>
      <c r="F29" s="76">
        <v>2</v>
      </c>
      <c r="G29" s="77"/>
      <c r="H29" s="72">
        <v>13</v>
      </c>
      <c r="I29" s="78">
        <f>F29*H29</f>
        <v>26</v>
      </c>
      <c r="J29" s="158"/>
      <c r="K29" s="140"/>
    </row>
    <row r="30" spans="1:12" ht="12.75">
      <c r="A30" s="176"/>
      <c r="B30" s="181"/>
      <c r="C30" s="87" t="s">
        <v>65</v>
      </c>
      <c r="D30" s="27" t="s">
        <v>3</v>
      </c>
      <c r="E30" s="52">
        <v>48</v>
      </c>
      <c r="F30" s="76">
        <v>87</v>
      </c>
      <c r="G30" s="77"/>
      <c r="H30" s="72">
        <v>13</v>
      </c>
      <c r="I30" s="78">
        <f>F30*H30</f>
        <v>1131</v>
      </c>
      <c r="J30" s="158"/>
      <c r="L30" s="39"/>
    </row>
    <row r="31" spans="1:10" ht="12.75">
      <c r="A31" s="176"/>
      <c r="B31" s="181"/>
      <c r="C31" s="87" t="s">
        <v>59</v>
      </c>
      <c r="D31" s="94" t="s">
        <v>4</v>
      </c>
      <c r="E31" s="112">
        <v>29</v>
      </c>
      <c r="F31" s="76"/>
      <c r="G31" s="77">
        <v>22.8</v>
      </c>
      <c r="H31" s="72"/>
      <c r="I31" s="78">
        <f>E31*G31</f>
        <v>661.2</v>
      </c>
      <c r="J31" s="158"/>
    </row>
    <row r="32" spans="1:10" ht="12.75">
      <c r="A32" s="176"/>
      <c r="B32" s="181"/>
      <c r="C32" s="87" t="s">
        <v>59</v>
      </c>
      <c r="D32" s="90" t="s">
        <v>1</v>
      </c>
      <c r="E32" s="52">
        <v>6</v>
      </c>
      <c r="F32" s="76">
        <v>10</v>
      </c>
      <c r="G32" s="77"/>
      <c r="H32" s="72">
        <v>13</v>
      </c>
      <c r="I32" s="78">
        <f>F32*H32</f>
        <v>130</v>
      </c>
      <c r="J32" s="158"/>
    </row>
    <row r="33" spans="1:12" ht="12.75">
      <c r="A33" s="176"/>
      <c r="B33" s="181"/>
      <c r="C33" s="87" t="s">
        <v>59</v>
      </c>
      <c r="D33" s="27" t="s">
        <v>3</v>
      </c>
      <c r="E33" s="52">
        <v>58</v>
      </c>
      <c r="F33" s="76">
        <v>105</v>
      </c>
      <c r="G33" s="77"/>
      <c r="H33" s="72">
        <v>13</v>
      </c>
      <c r="I33" s="78">
        <f>F33*H33</f>
        <v>1365</v>
      </c>
      <c r="J33" s="158"/>
      <c r="L33" s="114"/>
    </row>
    <row r="34" spans="1:10" ht="12.75">
      <c r="A34" s="176"/>
      <c r="B34" s="181"/>
      <c r="C34" s="87" t="s">
        <v>18</v>
      </c>
      <c r="D34" s="94" t="s">
        <v>4</v>
      </c>
      <c r="E34" s="112">
        <v>5</v>
      </c>
      <c r="F34" s="76"/>
      <c r="G34" s="77">
        <v>22.8</v>
      </c>
      <c r="H34" s="72"/>
      <c r="I34" s="78">
        <f>E34*G34</f>
        <v>114</v>
      </c>
      <c r="J34" s="158"/>
    </row>
    <row r="35" spans="1:10" ht="12.75">
      <c r="A35" s="176"/>
      <c r="B35" s="181"/>
      <c r="C35" s="87" t="s">
        <v>18</v>
      </c>
      <c r="D35" s="90" t="s">
        <v>1</v>
      </c>
      <c r="E35" s="52">
        <v>1</v>
      </c>
      <c r="F35" s="76">
        <v>2</v>
      </c>
      <c r="G35" s="77"/>
      <c r="H35" s="72">
        <v>13</v>
      </c>
      <c r="I35" s="78">
        <f>F35*H35</f>
        <v>26</v>
      </c>
      <c r="J35" s="158"/>
    </row>
    <row r="36" spans="1:12" ht="12.75">
      <c r="A36" s="176"/>
      <c r="B36" s="181"/>
      <c r="C36" s="87" t="s">
        <v>18</v>
      </c>
      <c r="D36" s="93" t="s">
        <v>3</v>
      </c>
      <c r="E36" s="52">
        <v>8</v>
      </c>
      <c r="F36" s="76">
        <v>15</v>
      </c>
      <c r="G36" s="77"/>
      <c r="H36" s="72">
        <v>13</v>
      </c>
      <c r="I36" s="78">
        <f>F36*H36</f>
        <v>195</v>
      </c>
      <c r="J36" s="158"/>
      <c r="L36" s="114"/>
    </row>
    <row r="37" spans="1:10" ht="12.75">
      <c r="A37" s="176"/>
      <c r="B37" s="181"/>
      <c r="C37" s="87" t="s">
        <v>66</v>
      </c>
      <c r="D37" s="90" t="s">
        <v>1</v>
      </c>
      <c r="E37" s="52">
        <v>6</v>
      </c>
      <c r="F37" s="76">
        <v>10</v>
      </c>
      <c r="G37" s="77"/>
      <c r="H37" s="72">
        <v>13</v>
      </c>
      <c r="I37" s="78">
        <f>F37*H37</f>
        <v>130</v>
      </c>
      <c r="J37" s="158"/>
    </row>
    <row r="38" spans="1:10" ht="12.75">
      <c r="A38" s="176"/>
      <c r="B38" s="181"/>
      <c r="C38" s="87" t="s">
        <v>66</v>
      </c>
      <c r="D38" s="90" t="s">
        <v>2</v>
      </c>
      <c r="E38" s="52">
        <v>1</v>
      </c>
      <c r="F38" s="76">
        <v>2</v>
      </c>
      <c r="G38" s="77"/>
      <c r="H38" s="72">
        <v>13</v>
      </c>
      <c r="I38" s="78">
        <f>F38*H38</f>
        <v>26</v>
      </c>
      <c r="J38" s="158"/>
    </row>
    <row r="39" spans="1:10" ht="13.5" thickBot="1">
      <c r="A39" s="176"/>
      <c r="B39" s="181"/>
      <c r="C39" s="116" t="s">
        <v>66</v>
      </c>
      <c r="D39" s="107" t="s">
        <v>3</v>
      </c>
      <c r="E39" s="108">
        <v>11</v>
      </c>
      <c r="F39" s="83">
        <v>20</v>
      </c>
      <c r="G39" s="84"/>
      <c r="H39" s="85">
        <v>13</v>
      </c>
      <c r="I39" s="137">
        <f>F39*H39</f>
        <v>260</v>
      </c>
      <c r="J39" s="158"/>
    </row>
    <row r="40" spans="1:10" ht="13.5" thickBot="1">
      <c r="A40" s="176"/>
      <c r="B40" s="160"/>
      <c r="C40" s="153" t="s">
        <v>5</v>
      </c>
      <c r="D40" s="154"/>
      <c r="E40" s="17">
        <f>SUM(E28:E39)</f>
        <v>200</v>
      </c>
      <c r="F40" s="17">
        <f>SUM(F28:F39)</f>
        <v>253</v>
      </c>
      <c r="G40" s="17"/>
      <c r="H40" s="17"/>
      <c r="I40" s="21">
        <f>SUM(I28:I39)</f>
        <v>4657</v>
      </c>
      <c r="J40" s="158"/>
    </row>
    <row r="41" spans="1:10" ht="12.75">
      <c r="A41" s="176"/>
      <c r="B41" s="165" t="s">
        <v>63</v>
      </c>
      <c r="C41" s="92" t="s">
        <v>17</v>
      </c>
      <c r="D41" s="94" t="s">
        <v>4</v>
      </c>
      <c r="E41" s="112">
        <v>12</v>
      </c>
      <c r="F41" s="76"/>
      <c r="G41" s="77">
        <v>22.8</v>
      </c>
      <c r="H41" s="72"/>
      <c r="I41" s="78">
        <f>E41*G41</f>
        <v>273.6</v>
      </c>
      <c r="J41" s="158"/>
    </row>
    <row r="42" spans="1:10" ht="12.75">
      <c r="A42" s="176"/>
      <c r="B42" s="166"/>
      <c r="C42" s="92" t="s">
        <v>17</v>
      </c>
      <c r="D42" s="90" t="s">
        <v>1</v>
      </c>
      <c r="E42" s="52">
        <v>3</v>
      </c>
      <c r="F42" s="76">
        <v>5</v>
      </c>
      <c r="G42" s="77"/>
      <c r="H42" s="72">
        <v>13</v>
      </c>
      <c r="I42" s="78">
        <f>F42*H42</f>
        <v>65</v>
      </c>
      <c r="J42" s="158"/>
    </row>
    <row r="43" spans="1:10" ht="13.5" thickBot="1">
      <c r="A43" s="176"/>
      <c r="B43" s="166"/>
      <c r="C43" s="92" t="s">
        <v>17</v>
      </c>
      <c r="D43" s="93" t="s">
        <v>3</v>
      </c>
      <c r="E43" s="52">
        <v>18</v>
      </c>
      <c r="F43" s="76">
        <v>33</v>
      </c>
      <c r="G43" s="77"/>
      <c r="H43" s="72">
        <v>13</v>
      </c>
      <c r="I43" s="78">
        <f>F43*H43</f>
        <v>429</v>
      </c>
      <c r="J43" s="158"/>
    </row>
    <row r="44" spans="1:10" ht="13.5" thickBot="1">
      <c r="A44" s="176"/>
      <c r="B44" s="167"/>
      <c r="C44" s="168" t="s">
        <v>5</v>
      </c>
      <c r="D44" s="154"/>
      <c r="E44" s="57">
        <f>SUM(E41:E43)</f>
        <v>33</v>
      </c>
      <c r="F44" s="79">
        <f>SUM(F41:F43)</f>
        <v>38</v>
      </c>
      <c r="G44" s="79"/>
      <c r="H44" s="79"/>
      <c r="I44" s="111">
        <f>SUM(I41:I43)</f>
        <v>767.6</v>
      </c>
      <c r="J44" s="158"/>
    </row>
    <row r="45" spans="1:10" ht="12.75">
      <c r="A45" s="176"/>
      <c r="B45" s="151" t="s">
        <v>35</v>
      </c>
      <c r="C45" s="92" t="s">
        <v>18</v>
      </c>
      <c r="D45" s="102" t="s">
        <v>4</v>
      </c>
      <c r="E45" s="112">
        <v>23</v>
      </c>
      <c r="F45" s="60"/>
      <c r="G45" s="43">
        <v>22.8</v>
      </c>
      <c r="H45" s="44"/>
      <c r="I45" s="139">
        <f>E45*G45</f>
        <v>524.4</v>
      </c>
      <c r="J45" s="158"/>
    </row>
    <row r="46" spans="1:10" ht="12.75">
      <c r="A46" s="176"/>
      <c r="B46" s="152"/>
      <c r="C46" s="103" t="s">
        <v>18</v>
      </c>
      <c r="D46" s="104" t="s">
        <v>1</v>
      </c>
      <c r="E46" s="53">
        <v>23</v>
      </c>
      <c r="F46" s="51">
        <v>38</v>
      </c>
      <c r="G46" s="22"/>
      <c r="H46" s="9">
        <v>13</v>
      </c>
      <c r="I46" s="13">
        <f>F46*H46</f>
        <v>494</v>
      </c>
      <c r="J46" s="158"/>
    </row>
    <row r="47" spans="1:10" ht="12.75">
      <c r="A47" s="176"/>
      <c r="B47" s="152"/>
      <c r="C47" s="103" t="s">
        <v>18</v>
      </c>
      <c r="D47" s="104" t="s">
        <v>2</v>
      </c>
      <c r="E47" s="53">
        <v>4</v>
      </c>
      <c r="F47" s="51">
        <v>7</v>
      </c>
      <c r="G47" s="22"/>
      <c r="H47" s="9">
        <v>13</v>
      </c>
      <c r="I47" s="13">
        <f>F47*H47</f>
        <v>91</v>
      </c>
      <c r="J47" s="158"/>
    </row>
    <row r="48" spans="1:10" ht="12.75">
      <c r="A48" s="176"/>
      <c r="B48" s="152"/>
      <c r="C48" s="103" t="s">
        <v>18</v>
      </c>
      <c r="D48" s="27" t="s">
        <v>3</v>
      </c>
      <c r="E48" s="95">
        <v>80</v>
      </c>
      <c r="F48" s="51">
        <v>145</v>
      </c>
      <c r="G48" s="22"/>
      <c r="H48" s="9">
        <v>13</v>
      </c>
      <c r="I48" s="13">
        <f>F48*H48</f>
        <v>1885</v>
      </c>
      <c r="J48" s="158"/>
    </row>
    <row r="49" spans="1:10" ht="12.75">
      <c r="A49" s="176"/>
      <c r="B49" s="152"/>
      <c r="C49" s="103" t="s">
        <v>11</v>
      </c>
      <c r="D49" s="102" t="s">
        <v>4</v>
      </c>
      <c r="E49" s="119">
        <v>1</v>
      </c>
      <c r="F49" s="51"/>
      <c r="G49" s="22">
        <v>22.8</v>
      </c>
      <c r="H49" s="9"/>
      <c r="I49" s="13">
        <f>E49*G49</f>
        <v>22.8</v>
      </c>
      <c r="J49" s="158"/>
    </row>
    <row r="50" spans="1:10" ht="12.75">
      <c r="A50" s="176"/>
      <c r="B50" s="152"/>
      <c r="C50" s="103" t="s">
        <v>11</v>
      </c>
      <c r="D50" s="104" t="s">
        <v>1</v>
      </c>
      <c r="E50" s="53">
        <v>4</v>
      </c>
      <c r="F50" s="51">
        <v>7</v>
      </c>
      <c r="G50" s="22"/>
      <c r="H50" s="9">
        <v>13</v>
      </c>
      <c r="I50" s="13">
        <f>F50*H50</f>
        <v>91</v>
      </c>
      <c r="J50" s="158"/>
    </row>
    <row r="51" spans="1:10" ht="13.5" thickBot="1">
      <c r="A51" s="176"/>
      <c r="B51" s="152"/>
      <c r="C51" s="103" t="s">
        <v>11</v>
      </c>
      <c r="D51" s="105" t="s">
        <v>3</v>
      </c>
      <c r="E51" s="95">
        <v>4</v>
      </c>
      <c r="F51" s="54">
        <v>7</v>
      </c>
      <c r="G51" s="23"/>
      <c r="H51" s="9">
        <v>13</v>
      </c>
      <c r="I51" s="16">
        <f>F51*H51</f>
        <v>91</v>
      </c>
      <c r="J51" s="158"/>
    </row>
    <row r="52" spans="1:10" ht="13.5" thickBot="1">
      <c r="A52" s="176"/>
      <c r="B52" s="160"/>
      <c r="C52" s="178" t="s">
        <v>5</v>
      </c>
      <c r="D52" s="154"/>
      <c r="E52" s="17">
        <f>SUM(E45:E51)</f>
        <v>139</v>
      </c>
      <c r="F52" s="17">
        <f>SUM(F45:F51)</f>
        <v>204</v>
      </c>
      <c r="G52" s="17"/>
      <c r="H52" s="17"/>
      <c r="I52" s="21">
        <f>SUM(I45:I51)</f>
        <v>3199.2000000000003</v>
      </c>
      <c r="J52" s="158"/>
    </row>
    <row r="53" spans="1:11" ht="12.75">
      <c r="A53" s="176"/>
      <c r="B53" s="151" t="s">
        <v>67</v>
      </c>
      <c r="C53" s="92" t="s">
        <v>10</v>
      </c>
      <c r="D53" s="90" t="s">
        <v>1</v>
      </c>
      <c r="E53" s="53">
        <v>5</v>
      </c>
      <c r="F53" s="51">
        <v>8</v>
      </c>
      <c r="G53" s="22"/>
      <c r="H53" s="12">
        <v>13</v>
      </c>
      <c r="I53" s="13">
        <f>F53*H53</f>
        <v>104</v>
      </c>
      <c r="J53" s="158"/>
      <c r="K53" s="140"/>
    </row>
    <row r="54" spans="1:11" ht="12.75">
      <c r="A54" s="176"/>
      <c r="B54" s="152"/>
      <c r="C54" s="92" t="s">
        <v>10</v>
      </c>
      <c r="D54" s="27" t="s">
        <v>3</v>
      </c>
      <c r="E54" s="53">
        <v>5</v>
      </c>
      <c r="F54" s="51">
        <v>9</v>
      </c>
      <c r="G54" s="22"/>
      <c r="H54" s="12">
        <v>13</v>
      </c>
      <c r="I54" s="13">
        <f>F54*H54</f>
        <v>117</v>
      </c>
      <c r="J54" s="158"/>
      <c r="K54" s="140"/>
    </row>
    <row r="55" spans="1:10" ht="12.75">
      <c r="A55" s="176"/>
      <c r="B55" s="152"/>
      <c r="C55" s="89" t="s">
        <v>9</v>
      </c>
      <c r="D55" s="90" t="s">
        <v>1</v>
      </c>
      <c r="E55" s="53">
        <v>17</v>
      </c>
      <c r="F55" s="51">
        <v>28</v>
      </c>
      <c r="G55" s="22"/>
      <c r="H55" s="9">
        <v>13</v>
      </c>
      <c r="I55" s="13">
        <f>F55*H55</f>
        <v>364</v>
      </c>
      <c r="J55" s="158"/>
    </row>
    <row r="56" spans="1:10" ht="12.75">
      <c r="A56" s="176"/>
      <c r="B56" s="152"/>
      <c r="C56" s="89" t="s">
        <v>9</v>
      </c>
      <c r="D56" s="90" t="s">
        <v>2</v>
      </c>
      <c r="E56" s="53">
        <v>3</v>
      </c>
      <c r="F56" s="51">
        <v>5</v>
      </c>
      <c r="G56" s="22"/>
      <c r="H56" s="9">
        <v>13</v>
      </c>
      <c r="I56" s="13">
        <f>F56*H56</f>
        <v>65</v>
      </c>
      <c r="J56" s="158"/>
    </row>
    <row r="57" spans="1:10" ht="13.5" thickBot="1">
      <c r="A57" s="176"/>
      <c r="B57" s="152"/>
      <c r="C57" s="89" t="s">
        <v>9</v>
      </c>
      <c r="D57" s="93" t="s">
        <v>3</v>
      </c>
      <c r="E57" s="95">
        <v>16</v>
      </c>
      <c r="F57" s="54">
        <v>29</v>
      </c>
      <c r="G57" s="23"/>
      <c r="H57" s="9">
        <v>13</v>
      </c>
      <c r="I57" s="16">
        <f>F57*H57</f>
        <v>377</v>
      </c>
      <c r="J57" s="158"/>
    </row>
    <row r="58" spans="1:10" ht="13.5" thickBot="1">
      <c r="A58" s="176"/>
      <c r="B58" s="152"/>
      <c r="C58" s="153" t="s">
        <v>5</v>
      </c>
      <c r="D58" s="154"/>
      <c r="E58" s="17">
        <f>SUM(E53:E57)</f>
        <v>46</v>
      </c>
      <c r="F58" s="17">
        <f>SUM(F53:F57)</f>
        <v>79</v>
      </c>
      <c r="G58" s="17"/>
      <c r="H58" s="17"/>
      <c r="I58" s="21">
        <f>SUM(I53:I57)</f>
        <v>1027</v>
      </c>
      <c r="J58" s="158"/>
    </row>
    <row r="59" spans="1:10" ht="13.5" thickBot="1">
      <c r="A59" s="177"/>
      <c r="B59" s="169" t="s">
        <v>85</v>
      </c>
      <c r="C59" s="170"/>
      <c r="D59" s="171"/>
      <c r="E59" s="146">
        <f>E14+E19+E23+E27+E40+E44+E52+E58</f>
        <v>687</v>
      </c>
      <c r="F59" s="146">
        <f>F14+F19+F23+F27+F40+F44+F52+F58</f>
        <v>1046</v>
      </c>
      <c r="G59" s="146"/>
      <c r="H59" s="126"/>
      <c r="I59" s="128">
        <f>I14+I19+I23+I27+I40+I44+I52+I58</f>
        <v>15900.800000000001</v>
      </c>
      <c r="J59" s="159"/>
    </row>
    <row r="60" spans="1:10" ht="12" customHeight="1">
      <c r="A60" s="175" t="s">
        <v>71</v>
      </c>
      <c r="B60" s="151" t="s">
        <v>87</v>
      </c>
      <c r="C60" s="103" t="s">
        <v>10</v>
      </c>
      <c r="D60" s="88" t="s">
        <v>16</v>
      </c>
      <c r="E60" s="51">
        <v>41</v>
      </c>
      <c r="F60" s="51">
        <v>68</v>
      </c>
      <c r="G60" s="147"/>
      <c r="H60" s="148">
        <v>13</v>
      </c>
      <c r="I60" s="149">
        <f>F60*H60</f>
        <v>884</v>
      </c>
      <c r="J60" s="157">
        <f>I102*5%</f>
        <v>971.73</v>
      </c>
    </row>
    <row r="61" spans="1:10" ht="12.75" customHeight="1">
      <c r="A61" s="176"/>
      <c r="B61" s="152"/>
      <c r="C61" s="103" t="s">
        <v>10</v>
      </c>
      <c r="D61" s="90" t="s">
        <v>1</v>
      </c>
      <c r="E61" s="52">
        <v>82</v>
      </c>
      <c r="F61" s="52">
        <v>137</v>
      </c>
      <c r="G61" s="8"/>
      <c r="H61" s="12">
        <v>13</v>
      </c>
      <c r="I61" s="13">
        <f>F61*H61</f>
        <v>1781</v>
      </c>
      <c r="J61" s="158"/>
    </row>
    <row r="62" spans="1:10" ht="12.75">
      <c r="A62" s="176"/>
      <c r="B62" s="152"/>
      <c r="C62" s="103" t="s">
        <v>10</v>
      </c>
      <c r="D62" s="90" t="s">
        <v>2</v>
      </c>
      <c r="E62" s="53">
        <v>10</v>
      </c>
      <c r="F62" s="51">
        <v>17</v>
      </c>
      <c r="G62" s="11"/>
      <c r="H62" s="12">
        <v>13</v>
      </c>
      <c r="I62" s="13">
        <f>F62*H62</f>
        <v>221</v>
      </c>
      <c r="J62" s="158"/>
    </row>
    <row r="63" spans="1:10" ht="13.5" thickBot="1">
      <c r="A63" s="176"/>
      <c r="B63" s="152"/>
      <c r="C63" s="145" t="s">
        <v>10</v>
      </c>
      <c r="D63" s="93" t="s">
        <v>3</v>
      </c>
      <c r="E63" s="95">
        <v>404</v>
      </c>
      <c r="F63" s="54">
        <v>734</v>
      </c>
      <c r="G63" s="14"/>
      <c r="H63" s="15">
        <v>13</v>
      </c>
      <c r="I63" s="16">
        <f>F63*H63</f>
        <v>9542</v>
      </c>
      <c r="J63" s="158"/>
    </row>
    <row r="64" spans="1:10" ht="13.5" thickBot="1">
      <c r="A64" s="176"/>
      <c r="B64" s="160"/>
      <c r="C64" s="168" t="s">
        <v>5</v>
      </c>
      <c r="D64" s="154"/>
      <c r="E64" s="18">
        <f>SUM(E60:E63)</f>
        <v>537</v>
      </c>
      <c r="F64" s="18">
        <f>SUM(F60:F63)</f>
        <v>956</v>
      </c>
      <c r="G64" s="19"/>
      <c r="H64" s="20"/>
      <c r="I64" s="37">
        <f>SUM(I60:I63)</f>
        <v>12428</v>
      </c>
      <c r="J64" s="158"/>
    </row>
    <row r="65" spans="1:10" ht="12.75">
      <c r="A65" s="176"/>
      <c r="B65" s="151" t="s">
        <v>39</v>
      </c>
      <c r="C65" s="89" t="s">
        <v>18</v>
      </c>
      <c r="D65" s="94" t="s">
        <v>4</v>
      </c>
      <c r="E65" s="112">
        <v>2</v>
      </c>
      <c r="F65" s="50"/>
      <c r="G65" s="8">
        <v>22.8</v>
      </c>
      <c r="H65" s="9"/>
      <c r="I65" s="10">
        <f>E65*G65</f>
        <v>45.6</v>
      </c>
      <c r="J65" s="158"/>
    </row>
    <row r="66" spans="1:10" ht="12.75">
      <c r="A66" s="176"/>
      <c r="B66" s="152"/>
      <c r="C66" s="89" t="s">
        <v>18</v>
      </c>
      <c r="D66" s="90" t="s">
        <v>1</v>
      </c>
      <c r="E66" s="53">
        <v>4</v>
      </c>
      <c r="F66" s="51">
        <v>7</v>
      </c>
      <c r="G66" s="22"/>
      <c r="H66" s="12">
        <v>13</v>
      </c>
      <c r="I66" s="10">
        <f>F66*H66</f>
        <v>91</v>
      </c>
      <c r="J66" s="158"/>
    </row>
    <row r="67" spans="1:10" ht="12.75">
      <c r="A67" s="176"/>
      <c r="B67" s="152"/>
      <c r="C67" s="89" t="s">
        <v>18</v>
      </c>
      <c r="D67" s="90" t="s">
        <v>2</v>
      </c>
      <c r="E67" s="53">
        <v>1</v>
      </c>
      <c r="F67" s="51">
        <v>2</v>
      </c>
      <c r="G67" s="22"/>
      <c r="H67" s="12">
        <v>13</v>
      </c>
      <c r="I67" s="10">
        <f>F67*H67</f>
        <v>26</v>
      </c>
      <c r="J67" s="158"/>
    </row>
    <row r="68" spans="1:10" ht="13.5" thickBot="1">
      <c r="A68" s="176"/>
      <c r="B68" s="152"/>
      <c r="C68" s="89" t="s">
        <v>18</v>
      </c>
      <c r="D68" s="93" t="s">
        <v>3</v>
      </c>
      <c r="E68" s="95">
        <v>17</v>
      </c>
      <c r="F68" s="54">
        <v>31</v>
      </c>
      <c r="G68" s="23"/>
      <c r="H68" s="15">
        <v>13</v>
      </c>
      <c r="I68" s="10">
        <f>F68*H68</f>
        <v>403</v>
      </c>
      <c r="J68" s="158"/>
    </row>
    <row r="69" spans="1:12" ht="13.5" thickBot="1">
      <c r="A69" s="176"/>
      <c r="B69" s="152"/>
      <c r="C69" s="153" t="s">
        <v>5</v>
      </c>
      <c r="D69" s="154"/>
      <c r="E69" s="17">
        <f>SUM(E65:E68)</f>
        <v>24</v>
      </c>
      <c r="F69" s="17">
        <f>SUM(F65:F68)</f>
        <v>40</v>
      </c>
      <c r="G69" s="17"/>
      <c r="H69" s="17"/>
      <c r="I69" s="37">
        <f>SUM(I65:I68)</f>
        <v>565.6</v>
      </c>
      <c r="J69" s="158"/>
      <c r="K69" s="140"/>
      <c r="L69" s="39"/>
    </row>
    <row r="70" spans="1:11" ht="12.75">
      <c r="A70" s="176"/>
      <c r="B70" s="151" t="s">
        <v>44</v>
      </c>
      <c r="C70" s="87" t="s">
        <v>18</v>
      </c>
      <c r="D70" s="94" t="s">
        <v>4</v>
      </c>
      <c r="E70" s="112">
        <v>14</v>
      </c>
      <c r="F70" s="50"/>
      <c r="G70" s="8">
        <v>22.8</v>
      </c>
      <c r="H70" s="9"/>
      <c r="I70" s="10">
        <f>E70*G70</f>
        <v>319.2</v>
      </c>
      <c r="J70" s="158"/>
      <c r="K70" s="140"/>
    </row>
    <row r="71" spans="1:10" ht="12.75">
      <c r="A71" s="176"/>
      <c r="B71" s="152"/>
      <c r="C71" s="89" t="s">
        <v>18</v>
      </c>
      <c r="D71" s="90" t="s">
        <v>1</v>
      </c>
      <c r="E71" s="53">
        <v>7</v>
      </c>
      <c r="F71" s="51">
        <v>12</v>
      </c>
      <c r="G71" s="22"/>
      <c r="H71" s="9">
        <v>13</v>
      </c>
      <c r="I71" s="13">
        <f>F71*H71</f>
        <v>156</v>
      </c>
      <c r="J71" s="158"/>
    </row>
    <row r="72" spans="1:10" ht="12.75">
      <c r="A72" s="176"/>
      <c r="B72" s="152"/>
      <c r="C72" s="89" t="s">
        <v>18</v>
      </c>
      <c r="D72" s="90" t="s">
        <v>2</v>
      </c>
      <c r="E72" s="53">
        <v>1</v>
      </c>
      <c r="F72" s="51">
        <v>2</v>
      </c>
      <c r="G72" s="22"/>
      <c r="H72" s="9">
        <v>13</v>
      </c>
      <c r="I72" s="13">
        <f>F72*H72</f>
        <v>26</v>
      </c>
      <c r="J72" s="158"/>
    </row>
    <row r="73" spans="1:10" ht="13.5" thickBot="1">
      <c r="A73" s="176"/>
      <c r="B73" s="152"/>
      <c r="C73" s="89" t="s">
        <v>18</v>
      </c>
      <c r="D73" s="93" t="s">
        <v>3</v>
      </c>
      <c r="E73" s="95">
        <v>34</v>
      </c>
      <c r="F73" s="54">
        <v>62</v>
      </c>
      <c r="G73" s="23"/>
      <c r="H73" s="9">
        <v>13</v>
      </c>
      <c r="I73" s="16">
        <f>F73*H73</f>
        <v>806</v>
      </c>
      <c r="J73" s="158"/>
    </row>
    <row r="74" spans="1:10" ht="13.5" thickBot="1">
      <c r="A74" s="176"/>
      <c r="B74" s="160"/>
      <c r="C74" s="153" t="s">
        <v>5</v>
      </c>
      <c r="D74" s="154"/>
      <c r="E74" s="17">
        <f>SUM(E70:E73)</f>
        <v>56</v>
      </c>
      <c r="F74" s="17">
        <f>SUM(F70:F73)</f>
        <v>76</v>
      </c>
      <c r="G74" s="17"/>
      <c r="H74" s="17"/>
      <c r="I74" s="21">
        <f>SUM(I70:I73)</f>
        <v>1307.2</v>
      </c>
      <c r="J74" s="158"/>
    </row>
    <row r="75" spans="1:10" ht="12.75">
      <c r="A75" s="176"/>
      <c r="B75" s="151" t="s">
        <v>45</v>
      </c>
      <c r="C75" s="89" t="s">
        <v>18</v>
      </c>
      <c r="D75" s="94" t="s">
        <v>4</v>
      </c>
      <c r="E75" s="112">
        <v>6</v>
      </c>
      <c r="F75" s="50"/>
      <c r="G75" s="8">
        <v>22.8</v>
      </c>
      <c r="H75" s="9"/>
      <c r="I75" s="10">
        <f>E75*G75</f>
        <v>136.8</v>
      </c>
      <c r="J75" s="158"/>
    </row>
    <row r="76" spans="1:10" ht="12.75">
      <c r="A76" s="176"/>
      <c r="B76" s="152"/>
      <c r="C76" s="89" t="s">
        <v>18</v>
      </c>
      <c r="D76" s="90" t="s">
        <v>1</v>
      </c>
      <c r="E76" s="53">
        <v>2</v>
      </c>
      <c r="F76" s="51">
        <v>3</v>
      </c>
      <c r="G76" s="22"/>
      <c r="H76" s="9">
        <v>13</v>
      </c>
      <c r="I76" s="13">
        <f>F76*H76</f>
        <v>39</v>
      </c>
      <c r="J76" s="158"/>
    </row>
    <row r="77" spans="1:10" ht="12.75">
      <c r="A77" s="176"/>
      <c r="B77" s="152"/>
      <c r="C77" s="89" t="s">
        <v>18</v>
      </c>
      <c r="D77" s="90" t="s">
        <v>2</v>
      </c>
      <c r="E77" s="53">
        <v>1</v>
      </c>
      <c r="F77" s="51">
        <v>2</v>
      </c>
      <c r="G77" s="22"/>
      <c r="H77" s="9">
        <v>13</v>
      </c>
      <c r="I77" s="13">
        <f>F77*H77</f>
        <v>26</v>
      </c>
      <c r="J77" s="158"/>
    </row>
    <row r="78" spans="1:10" ht="13.5" thickBot="1">
      <c r="A78" s="176"/>
      <c r="B78" s="152"/>
      <c r="C78" s="89" t="s">
        <v>18</v>
      </c>
      <c r="D78" s="93" t="s">
        <v>3</v>
      </c>
      <c r="E78" s="95">
        <v>14</v>
      </c>
      <c r="F78" s="54">
        <v>25</v>
      </c>
      <c r="G78" s="23"/>
      <c r="H78" s="9">
        <v>13</v>
      </c>
      <c r="I78" s="16">
        <f>F78*H78</f>
        <v>325</v>
      </c>
      <c r="J78" s="158"/>
    </row>
    <row r="79" spans="1:10" ht="13.5" thickBot="1">
      <c r="A79" s="176"/>
      <c r="B79" s="160"/>
      <c r="C79" s="153" t="s">
        <v>5</v>
      </c>
      <c r="D79" s="154"/>
      <c r="E79" s="17">
        <f>SUM(E75:E78)</f>
        <v>23</v>
      </c>
      <c r="F79" s="17">
        <f>SUM(F75:F78)</f>
        <v>30</v>
      </c>
      <c r="G79" s="17"/>
      <c r="H79" s="17"/>
      <c r="I79" s="21">
        <f>SUM(I75:I78)</f>
        <v>526.8</v>
      </c>
      <c r="J79" s="158"/>
    </row>
    <row r="80" spans="1:10" ht="12.75">
      <c r="A80" s="176"/>
      <c r="B80" s="151" t="s">
        <v>56</v>
      </c>
      <c r="C80" s="89" t="s">
        <v>18</v>
      </c>
      <c r="D80" s="94" t="s">
        <v>4</v>
      </c>
      <c r="E80" s="112">
        <v>19</v>
      </c>
      <c r="F80" s="50"/>
      <c r="G80" s="8">
        <v>22.8</v>
      </c>
      <c r="H80" s="9"/>
      <c r="I80" s="10">
        <f>E80*G80</f>
        <v>433.2</v>
      </c>
      <c r="J80" s="158"/>
    </row>
    <row r="81" spans="1:10" ht="12.75">
      <c r="A81" s="176"/>
      <c r="B81" s="152"/>
      <c r="C81" s="89" t="s">
        <v>18</v>
      </c>
      <c r="D81" s="90" t="s">
        <v>1</v>
      </c>
      <c r="E81" s="53">
        <v>11</v>
      </c>
      <c r="F81" s="51">
        <v>18</v>
      </c>
      <c r="G81" s="22"/>
      <c r="H81" s="9">
        <v>13</v>
      </c>
      <c r="I81" s="13">
        <f>F81*H81</f>
        <v>234</v>
      </c>
      <c r="J81" s="158"/>
    </row>
    <row r="82" spans="1:10" ht="12.75">
      <c r="A82" s="176"/>
      <c r="B82" s="152"/>
      <c r="C82" s="89" t="s">
        <v>18</v>
      </c>
      <c r="D82" s="90" t="s">
        <v>2</v>
      </c>
      <c r="E82" s="53">
        <v>3</v>
      </c>
      <c r="F82" s="51">
        <v>5</v>
      </c>
      <c r="G82" s="22"/>
      <c r="H82" s="9">
        <v>13</v>
      </c>
      <c r="I82" s="13">
        <f>F82*H82</f>
        <v>65</v>
      </c>
      <c r="J82" s="158"/>
    </row>
    <row r="83" spans="1:10" ht="13.5" thickBot="1">
      <c r="A83" s="176"/>
      <c r="B83" s="152"/>
      <c r="C83" s="89" t="s">
        <v>18</v>
      </c>
      <c r="D83" s="93" t="s">
        <v>3</v>
      </c>
      <c r="E83" s="95">
        <v>67</v>
      </c>
      <c r="F83" s="54">
        <v>122</v>
      </c>
      <c r="G83" s="23"/>
      <c r="H83" s="9">
        <v>13</v>
      </c>
      <c r="I83" s="16">
        <f>F83*H83</f>
        <v>1586</v>
      </c>
      <c r="J83" s="158"/>
    </row>
    <row r="84" spans="1:10" ht="13.5" thickBot="1">
      <c r="A84" s="176"/>
      <c r="B84" s="160"/>
      <c r="C84" s="153" t="s">
        <v>5</v>
      </c>
      <c r="D84" s="154"/>
      <c r="E84" s="17">
        <f>SUM(E80:E83)</f>
        <v>100</v>
      </c>
      <c r="F84" s="17">
        <f>SUM(F80:F83)</f>
        <v>145</v>
      </c>
      <c r="G84" s="17"/>
      <c r="H84" s="17"/>
      <c r="I84" s="37">
        <f>SUM(I80:I83)</f>
        <v>2318.2</v>
      </c>
      <c r="J84" s="158"/>
    </row>
    <row r="85" spans="1:10" ht="12.75">
      <c r="A85" s="176"/>
      <c r="B85" s="151" t="s">
        <v>86</v>
      </c>
      <c r="C85" s="89" t="s">
        <v>18</v>
      </c>
      <c r="D85" s="94" t="s">
        <v>4</v>
      </c>
      <c r="E85" s="112">
        <v>2</v>
      </c>
      <c r="F85" s="50"/>
      <c r="G85" s="8">
        <v>22.8</v>
      </c>
      <c r="H85" s="9"/>
      <c r="I85" s="10">
        <f>E85*G85</f>
        <v>45.6</v>
      </c>
      <c r="J85" s="158"/>
    </row>
    <row r="86" spans="1:10" ht="12.75">
      <c r="A86" s="176"/>
      <c r="B86" s="152"/>
      <c r="C86" s="89" t="s">
        <v>18</v>
      </c>
      <c r="D86" s="90" t="s">
        <v>1</v>
      </c>
      <c r="E86" s="53">
        <v>6</v>
      </c>
      <c r="F86" s="51">
        <v>10</v>
      </c>
      <c r="G86" s="22"/>
      <c r="H86" s="9">
        <v>13</v>
      </c>
      <c r="I86" s="13">
        <f>F86*H86</f>
        <v>130</v>
      </c>
      <c r="J86" s="158"/>
    </row>
    <row r="87" spans="1:10" ht="12.75">
      <c r="A87" s="176"/>
      <c r="B87" s="152"/>
      <c r="C87" s="89" t="s">
        <v>18</v>
      </c>
      <c r="D87" s="90" t="s">
        <v>2</v>
      </c>
      <c r="E87" s="53">
        <v>1</v>
      </c>
      <c r="F87" s="51">
        <v>2</v>
      </c>
      <c r="G87" s="22"/>
      <c r="H87" s="9">
        <v>13</v>
      </c>
      <c r="I87" s="13">
        <f>F87*H87</f>
        <v>26</v>
      </c>
      <c r="J87" s="158"/>
    </row>
    <row r="88" spans="1:10" ht="13.5" thickBot="1">
      <c r="A88" s="176"/>
      <c r="B88" s="152"/>
      <c r="C88" s="89" t="s">
        <v>18</v>
      </c>
      <c r="D88" s="93" t="s">
        <v>3</v>
      </c>
      <c r="E88" s="95">
        <v>29</v>
      </c>
      <c r="F88" s="54">
        <v>53</v>
      </c>
      <c r="G88" s="23"/>
      <c r="H88" s="9">
        <v>13</v>
      </c>
      <c r="I88" s="16">
        <f>F88*H88</f>
        <v>689</v>
      </c>
      <c r="J88" s="158"/>
    </row>
    <row r="89" spans="1:10" ht="13.5" thickBot="1">
      <c r="A89" s="176"/>
      <c r="B89" s="160"/>
      <c r="C89" s="153" t="s">
        <v>5</v>
      </c>
      <c r="D89" s="154"/>
      <c r="E89" s="17">
        <f>SUM(E85:E88)</f>
        <v>38</v>
      </c>
      <c r="F89" s="17">
        <f>SUM(F85:F88)</f>
        <v>65</v>
      </c>
      <c r="G89" s="17"/>
      <c r="H89" s="17"/>
      <c r="I89" s="21">
        <f>SUM(I85:I88)</f>
        <v>890.6</v>
      </c>
      <c r="J89" s="158"/>
    </row>
    <row r="90" spans="1:10" ht="12.75">
      <c r="A90" s="176"/>
      <c r="B90" s="151" t="s">
        <v>46</v>
      </c>
      <c r="C90" s="89" t="s">
        <v>18</v>
      </c>
      <c r="D90" s="94" t="s">
        <v>4</v>
      </c>
      <c r="E90" s="112">
        <v>4</v>
      </c>
      <c r="F90" s="50"/>
      <c r="G90" s="8">
        <v>22.8</v>
      </c>
      <c r="H90" s="9"/>
      <c r="I90" s="10">
        <f>E90*G90</f>
        <v>91.2</v>
      </c>
      <c r="J90" s="158"/>
    </row>
    <row r="91" spans="1:10" ht="12.75">
      <c r="A91" s="176"/>
      <c r="B91" s="152"/>
      <c r="C91" s="89" t="s">
        <v>18</v>
      </c>
      <c r="D91" s="90" t="s">
        <v>1</v>
      </c>
      <c r="E91" s="53">
        <v>3</v>
      </c>
      <c r="F91" s="51">
        <v>5</v>
      </c>
      <c r="G91" s="22"/>
      <c r="H91" s="9">
        <v>13</v>
      </c>
      <c r="I91" s="13">
        <f>F91*H91</f>
        <v>65</v>
      </c>
      <c r="J91" s="158"/>
    </row>
    <row r="92" spans="1:12" ht="13.5" thickBot="1">
      <c r="A92" s="176"/>
      <c r="B92" s="152"/>
      <c r="C92" s="89" t="s">
        <v>18</v>
      </c>
      <c r="D92" s="93" t="s">
        <v>3</v>
      </c>
      <c r="E92" s="95">
        <v>10</v>
      </c>
      <c r="F92" s="54">
        <v>18</v>
      </c>
      <c r="G92" s="23"/>
      <c r="H92" s="9">
        <v>13</v>
      </c>
      <c r="I92" s="16">
        <f>F92*H92</f>
        <v>234</v>
      </c>
      <c r="J92" s="158"/>
      <c r="L92" s="114"/>
    </row>
    <row r="93" spans="1:10" ht="13.5" thickBot="1">
      <c r="A93" s="176"/>
      <c r="B93" s="160"/>
      <c r="C93" s="153" t="s">
        <v>5</v>
      </c>
      <c r="D93" s="154"/>
      <c r="E93" s="17">
        <f>SUM(E90:E92)</f>
        <v>17</v>
      </c>
      <c r="F93" s="17">
        <f>SUM(F90:F92)</f>
        <v>23</v>
      </c>
      <c r="G93" s="17"/>
      <c r="H93" s="17"/>
      <c r="I93" s="21">
        <f>SUM(I90:I92)</f>
        <v>390.2</v>
      </c>
      <c r="J93" s="158"/>
    </row>
    <row r="94" spans="1:10" ht="12.75">
      <c r="A94" s="176"/>
      <c r="B94" s="151" t="s">
        <v>47</v>
      </c>
      <c r="C94" s="89" t="s">
        <v>18</v>
      </c>
      <c r="D94" s="94" t="s">
        <v>4</v>
      </c>
      <c r="E94" s="112">
        <v>4</v>
      </c>
      <c r="F94" s="50"/>
      <c r="G94" s="8">
        <v>22.8</v>
      </c>
      <c r="H94" s="9"/>
      <c r="I94" s="10">
        <f>E94*G94</f>
        <v>91.2</v>
      </c>
      <c r="J94" s="158"/>
    </row>
    <row r="95" spans="1:10" ht="12.75">
      <c r="A95" s="176"/>
      <c r="B95" s="152"/>
      <c r="C95" s="89" t="s">
        <v>18</v>
      </c>
      <c r="D95" s="90" t="s">
        <v>1</v>
      </c>
      <c r="E95" s="53">
        <v>1</v>
      </c>
      <c r="F95" s="51">
        <v>2</v>
      </c>
      <c r="G95" s="22"/>
      <c r="H95" s="9">
        <v>13</v>
      </c>
      <c r="I95" s="13">
        <f>F95*H95</f>
        <v>26</v>
      </c>
      <c r="J95" s="158"/>
    </row>
    <row r="96" spans="1:12" ht="13.5" thickBot="1">
      <c r="A96" s="176"/>
      <c r="B96" s="152"/>
      <c r="C96" s="89" t="s">
        <v>18</v>
      </c>
      <c r="D96" s="93" t="s">
        <v>3</v>
      </c>
      <c r="E96" s="95">
        <v>12</v>
      </c>
      <c r="F96" s="54">
        <v>22</v>
      </c>
      <c r="G96" s="23"/>
      <c r="H96" s="9">
        <v>13</v>
      </c>
      <c r="I96" s="16">
        <f>F96*H96</f>
        <v>286</v>
      </c>
      <c r="J96" s="158"/>
      <c r="L96" s="114"/>
    </row>
    <row r="97" spans="1:10" ht="13.5" thickBot="1">
      <c r="A97" s="176"/>
      <c r="B97" s="160"/>
      <c r="C97" s="153" t="s">
        <v>5</v>
      </c>
      <c r="D97" s="154"/>
      <c r="E97" s="17">
        <f>SUM(E94:E96)</f>
        <v>17</v>
      </c>
      <c r="F97" s="17">
        <f>SUM(F94:F96)</f>
        <v>24</v>
      </c>
      <c r="G97" s="17"/>
      <c r="H97" s="17"/>
      <c r="I97" s="21">
        <f>SUM(I94:I96)</f>
        <v>403.2</v>
      </c>
      <c r="J97" s="158"/>
    </row>
    <row r="98" spans="1:10" ht="12.75">
      <c r="A98" s="176"/>
      <c r="B98" s="151" t="s">
        <v>48</v>
      </c>
      <c r="C98" s="89" t="s">
        <v>18</v>
      </c>
      <c r="D98" s="94" t="s">
        <v>4</v>
      </c>
      <c r="E98" s="112">
        <v>6</v>
      </c>
      <c r="F98" s="50"/>
      <c r="G98" s="8">
        <v>22.8</v>
      </c>
      <c r="H98" s="9"/>
      <c r="I98" s="10">
        <f>E98*G98</f>
        <v>136.8</v>
      </c>
      <c r="J98" s="158"/>
    </row>
    <row r="99" spans="1:10" ht="12.75">
      <c r="A99" s="176"/>
      <c r="B99" s="152"/>
      <c r="C99" s="89" t="s">
        <v>18</v>
      </c>
      <c r="D99" s="90" t="s">
        <v>1</v>
      </c>
      <c r="E99" s="53">
        <v>3</v>
      </c>
      <c r="F99" s="51">
        <v>5</v>
      </c>
      <c r="G99" s="22"/>
      <c r="H99" s="9">
        <v>13</v>
      </c>
      <c r="I99" s="13">
        <f>F99*H99</f>
        <v>65</v>
      </c>
      <c r="J99" s="158"/>
    </row>
    <row r="100" spans="1:12" ht="13.5" thickBot="1">
      <c r="A100" s="176"/>
      <c r="B100" s="152"/>
      <c r="C100" s="89" t="s">
        <v>18</v>
      </c>
      <c r="D100" s="93" t="s">
        <v>3</v>
      </c>
      <c r="E100" s="95">
        <v>17</v>
      </c>
      <c r="F100" s="54">
        <v>31</v>
      </c>
      <c r="G100" s="23"/>
      <c r="H100" s="9">
        <v>13</v>
      </c>
      <c r="I100" s="16">
        <f>F100*H100</f>
        <v>403</v>
      </c>
      <c r="J100" s="158"/>
      <c r="L100" s="114"/>
    </row>
    <row r="101" spans="1:10" ht="13.5" thickBot="1">
      <c r="A101" s="176"/>
      <c r="B101" s="160"/>
      <c r="C101" s="153" t="s">
        <v>5</v>
      </c>
      <c r="D101" s="154"/>
      <c r="E101" s="17">
        <f>SUM(E98:E100)</f>
        <v>26</v>
      </c>
      <c r="F101" s="17">
        <f>SUM(F98:F100)</f>
        <v>36</v>
      </c>
      <c r="G101" s="17"/>
      <c r="H101" s="17"/>
      <c r="I101" s="21">
        <f>SUM(I98:I100)</f>
        <v>604.8</v>
      </c>
      <c r="J101" s="158"/>
    </row>
    <row r="102" spans="1:10" ht="13.5" thickBot="1">
      <c r="A102" s="177"/>
      <c r="B102" s="169" t="s">
        <v>84</v>
      </c>
      <c r="C102" s="171"/>
      <c r="D102" s="171"/>
      <c r="E102" s="126">
        <f>E64+E69+E74+E79+E84+E89+E93+E97+E101</f>
        <v>838</v>
      </c>
      <c r="F102" s="126">
        <f>F64+F69+F74+F79+F84+F89+F93+F97+F101</f>
        <v>1395</v>
      </c>
      <c r="G102" s="126"/>
      <c r="H102" s="126"/>
      <c r="I102" s="128">
        <f>I64+I69+I74+I79+I84+I89+I93+I97+I101</f>
        <v>19434.6</v>
      </c>
      <c r="J102" s="159"/>
    </row>
    <row r="103" spans="1:10" ht="12.75">
      <c r="A103" s="182" t="s">
        <v>72</v>
      </c>
      <c r="B103" s="151" t="s">
        <v>53</v>
      </c>
      <c r="C103" s="87" t="s">
        <v>10</v>
      </c>
      <c r="D103" s="88" t="s">
        <v>16</v>
      </c>
      <c r="E103" s="52">
        <v>2</v>
      </c>
      <c r="F103" s="50">
        <v>3</v>
      </c>
      <c r="G103" s="8"/>
      <c r="H103" s="72">
        <v>13</v>
      </c>
      <c r="I103" s="33">
        <f>F103*H103</f>
        <v>39</v>
      </c>
      <c r="J103" s="157">
        <f>I125*5%</f>
        <v>938.5500000000001</v>
      </c>
    </row>
    <row r="104" spans="1:10" ht="12.75">
      <c r="A104" s="183"/>
      <c r="B104" s="152"/>
      <c r="C104" s="89" t="s">
        <v>10</v>
      </c>
      <c r="D104" s="90" t="s">
        <v>1</v>
      </c>
      <c r="E104" s="53">
        <v>14</v>
      </c>
      <c r="F104" s="51">
        <v>23</v>
      </c>
      <c r="G104" s="11"/>
      <c r="H104" s="72">
        <v>13</v>
      </c>
      <c r="I104" s="33">
        <f>F104*H104</f>
        <v>299</v>
      </c>
      <c r="J104" s="158"/>
    </row>
    <row r="105" spans="1:10" ht="13.5" thickBot="1">
      <c r="A105" s="183"/>
      <c r="B105" s="152"/>
      <c r="C105" s="89" t="s">
        <v>10</v>
      </c>
      <c r="D105" s="27" t="s">
        <v>3</v>
      </c>
      <c r="E105" s="53">
        <v>46</v>
      </c>
      <c r="F105" s="54">
        <v>84</v>
      </c>
      <c r="G105" s="14"/>
      <c r="H105" s="72">
        <v>13</v>
      </c>
      <c r="I105" s="34">
        <f>F105*H105</f>
        <v>1092</v>
      </c>
      <c r="J105" s="158"/>
    </row>
    <row r="106" spans="1:10" ht="13.5" thickBot="1">
      <c r="A106" s="183"/>
      <c r="B106" s="160"/>
      <c r="C106" s="153" t="s">
        <v>5</v>
      </c>
      <c r="D106" s="154"/>
      <c r="E106" s="17">
        <f>SUM(E103:E105)</f>
        <v>62</v>
      </c>
      <c r="F106" s="18">
        <f>SUM(F103:F105)</f>
        <v>110</v>
      </c>
      <c r="G106" s="19"/>
      <c r="H106" s="20"/>
      <c r="I106" s="21">
        <f>SUM(I103:I105)</f>
        <v>1430</v>
      </c>
      <c r="J106" s="158"/>
    </row>
    <row r="107" spans="1:10" ht="12.75">
      <c r="A107" s="183"/>
      <c r="B107" s="151" t="s">
        <v>31</v>
      </c>
      <c r="C107" s="92" t="s">
        <v>9</v>
      </c>
      <c r="D107" s="94" t="s">
        <v>1</v>
      </c>
      <c r="E107" s="52">
        <v>73</v>
      </c>
      <c r="F107" s="50">
        <v>122</v>
      </c>
      <c r="G107" s="8"/>
      <c r="H107" s="9">
        <v>13</v>
      </c>
      <c r="I107" s="10">
        <f>F107*H107</f>
        <v>1586</v>
      </c>
      <c r="J107" s="158"/>
    </row>
    <row r="108" spans="1:10" ht="12.75">
      <c r="A108" s="183"/>
      <c r="B108" s="152"/>
      <c r="C108" s="92" t="s">
        <v>9</v>
      </c>
      <c r="D108" s="90" t="s">
        <v>2</v>
      </c>
      <c r="E108" s="53">
        <v>62</v>
      </c>
      <c r="F108" s="51">
        <v>103</v>
      </c>
      <c r="G108" s="11"/>
      <c r="H108" s="9">
        <v>13</v>
      </c>
      <c r="I108" s="13">
        <f>F108*H108</f>
        <v>1339</v>
      </c>
      <c r="J108" s="158"/>
    </row>
    <row r="109" spans="1:10" ht="13.5" thickBot="1">
      <c r="A109" s="183"/>
      <c r="B109" s="152"/>
      <c r="C109" s="92" t="s">
        <v>9</v>
      </c>
      <c r="D109" s="93" t="s">
        <v>3</v>
      </c>
      <c r="E109" s="95">
        <v>320</v>
      </c>
      <c r="F109" s="54">
        <v>582</v>
      </c>
      <c r="G109" s="14"/>
      <c r="H109" s="9">
        <v>13</v>
      </c>
      <c r="I109" s="16">
        <f>F109*H109</f>
        <v>7566</v>
      </c>
      <c r="J109" s="158"/>
    </row>
    <row r="110" spans="1:10" ht="13.5" thickBot="1">
      <c r="A110" s="183"/>
      <c r="B110" s="160"/>
      <c r="C110" s="153" t="s">
        <v>5</v>
      </c>
      <c r="D110" s="154"/>
      <c r="E110" s="17">
        <f>SUM(E107:E109)</f>
        <v>455</v>
      </c>
      <c r="F110" s="18">
        <f>SUM(F107:F109)</f>
        <v>807</v>
      </c>
      <c r="G110" s="19"/>
      <c r="H110" s="20"/>
      <c r="I110" s="21">
        <f>SUM(I107:I109)</f>
        <v>10491</v>
      </c>
      <c r="J110" s="158"/>
    </row>
    <row r="111" spans="1:10" ht="12.75">
      <c r="A111" s="183"/>
      <c r="B111" s="180" t="s">
        <v>34</v>
      </c>
      <c r="C111" s="97" t="s">
        <v>18</v>
      </c>
      <c r="D111" s="98" t="s">
        <v>4</v>
      </c>
      <c r="E111" s="112">
        <v>30</v>
      </c>
      <c r="F111" s="50"/>
      <c r="G111" s="8">
        <v>22.8</v>
      </c>
      <c r="H111" s="9"/>
      <c r="I111" s="10">
        <f>E111*G111</f>
        <v>684</v>
      </c>
      <c r="J111" s="158"/>
    </row>
    <row r="112" spans="1:10" ht="12.75">
      <c r="A112" s="183"/>
      <c r="B112" s="181"/>
      <c r="C112" s="99" t="s">
        <v>18</v>
      </c>
      <c r="D112" s="90" t="s">
        <v>1</v>
      </c>
      <c r="E112" s="53">
        <v>10</v>
      </c>
      <c r="F112" s="51">
        <v>17</v>
      </c>
      <c r="G112" s="22"/>
      <c r="H112" s="9">
        <v>13</v>
      </c>
      <c r="I112" s="13">
        <f>F112*H112</f>
        <v>221</v>
      </c>
      <c r="J112" s="158"/>
    </row>
    <row r="113" spans="1:10" ht="12.75">
      <c r="A113" s="183"/>
      <c r="B113" s="181"/>
      <c r="C113" s="99" t="s">
        <v>18</v>
      </c>
      <c r="D113" s="90" t="s">
        <v>2</v>
      </c>
      <c r="E113" s="53">
        <v>4</v>
      </c>
      <c r="F113" s="51">
        <v>7</v>
      </c>
      <c r="G113" s="22"/>
      <c r="H113" s="9">
        <v>13</v>
      </c>
      <c r="I113" s="13">
        <f>F113*H113</f>
        <v>91</v>
      </c>
      <c r="J113" s="158"/>
    </row>
    <row r="114" spans="1:10" ht="13.5" thickBot="1">
      <c r="A114" s="183"/>
      <c r="B114" s="181"/>
      <c r="C114" s="100" t="s">
        <v>18</v>
      </c>
      <c r="D114" s="93" t="s">
        <v>3</v>
      </c>
      <c r="E114" s="95">
        <v>119</v>
      </c>
      <c r="F114" s="54">
        <v>216</v>
      </c>
      <c r="G114" s="23"/>
      <c r="H114" s="9">
        <v>13</v>
      </c>
      <c r="I114" s="16">
        <f>F114*H114</f>
        <v>2808</v>
      </c>
      <c r="J114" s="158"/>
    </row>
    <row r="115" spans="1:10" ht="13.5" thickBot="1">
      <c r="A115" s="183"/>
      <c r="B115" s="160"/>
      <c r="C115" s="153" t="s">
        <v>5</v>
      </c>
      <c r="D115" s="185"/>
      <c r="E115" s="101">
        <f>SUM(E111:E114)</f>
        <v>163</v>
      </c>
      <c r="F115" s="47">
        <f>SUM(F111:F114)</f>
        <v>240</v>
      </c>
      <c r="G115" s="17"/>
      <c r="H115" s="17"/>
      <c r="I115" s="21">
        <f>SUM(I111:I114)</f>
        <v>3804</v>
      </c>
      <c r="J115" s="158"/>
    </row>
    <row r="116" spans="1:10" ht="12.75">
      <c r="A116" s="183"/>
      <c r="B116" s="151" t="s">
        <v>29</v>
      </c>
      <c r="C116" s="92" t="s">
        <v>59</v>
      </c>
      <c r="D116" s="90" t="s">
        <v>1</v>
      </c>
      <c r="E116" s="52">
        <v>2</v>
      </c>
      <c r="F116" s="52">
        <v>3</v>
      </c>
      <c r="G116" s="55"/>
      <c r="H116" s="12">
        <v>13</v>
      </c>
      <c r="I116" s="13">
        <f>F116*H116</f>
        <v>39</v>
      </c>
      <c r="J116" s="158"/>
    </row>
    <row r="117" spans="1:10" ht="12.75">
      <c r="A117" s="183"/>
      <c r="B117" s="152"/>
      <c r="C117" s="92" t="s">
        <v>59</v>
      </c>
      <c r="D117" s="90" t="s">
        <v>2</v>
      </c>
      <c r="E117" s="53">
        <v>3</v>
      </c>
      <c r="F117" s="51">
        <v>5</v>
      </c>
      <c r="G117" s="56"/>
      <c r="H117" s="12">
        <v>13</v>
      </c>
      <c r="I117" s="13">
        <f>F117*H117</f>
        <v>65</v>
      </c>
      <c r="J117" s="158"/>
    </row>
    <row r="118" spans="1:10" ht="13.5" thickBot="1">
      <c r="A118" s="183"/>
      <c r="B118" s="152"/>
      <c r="C118" s="92" t="s">
        <v>59</v>
      </c>
      <c r="D118" s="93" t="s">
        <v>3</v>
      </c>
      <c r="E118" s="53">
        <v>7</v>
      </c>
      <c r="F118" s="51">
        <v>13</v>
      </c>
      <c r="G118" s="56"/>
      <c r="H118" s="12">
        <v>13</v>
      </c>
      <c r="I118" s="13">
        <f>F118*H118</f>
        <v>169</v>
      </c>
      <c r="J118" s="158"/>
    </row>
    <row r="119" spans="1:10" ht="13.5" thickBot="1">
      <c r="A119" s="183"/>
      <c r="B119" s="160"/>
      <c r="C119" s="153" t="s">
        <v>5</v>
      </c>
      <c r="D119" s="154"/>
      <c r="E119" s="57">
        <f>SUM(E116:E118)</f>
        <v>12</v>
      </c>
      <c r="F119" s="57">
        <f>SUM(F116:F118)</f>
        <v>21</v>
      </c>
      <c r="G119" s="57"/>
      <c r="H119" s="57"/>
      <c r="I119" s="138">
        <f>SUM(I116:I118)</f>
        <v>273</v>
      </c>
      <c r="J119" s="158"/>
    </row>
    <row r="120" spans="1:10" ht="12.75">
      <c r="A120" s="183"/>
      <c r="B120" s="151" t="s">
        <v>43</v>
      </c>
      <c r="C120" s="89" t="s">
        <v>18</v>
      </c>
      <c r="D120" s="94" t="s">
        <v>4</v>
      </c>
      <c r="E120" s="112">
        <v>15</v>
      </c>
      <c r="F120" s="50"/>
      <c r="G120" s="8">
        <v>22.8</v>
      </c>
      <c r="H120" s="9"/>
      <c r="I120" s="10">
        <f>E120*G120</f>
        <v>342</v>
      </c>
      <c r="J120" s="158"/>
    </row>
    <row r="121" spans="1:10" ht="12.75">
      <c r="A121" s="183"/>
      <c r="B121" s="152"/>
      <c r="C121" s="89" t="s">
        <v>18</v>
      </c>
      <c r="D121" s="90" t="s">
        <v>1</v>
      </c>
      <c r="E121" s="53">
        <v>20</v>
      </c>
      <c r="F121" s="51">
        <v>33</v>
      </c>
      <c r="G121" s="22"/>
      <c r="H121" s="9">
        <v>13</v>
      </c>
      <c r="I121" s="13">
        <f>F121*H121</f>
        <v>429</v>
      </c>
      <c r="J121" s="158"/>
    </row>
    <row r="122" spans="1:10" ht="12.75">
      <c r="A122" s="183"/>
      <c r="B122" s="152"/>
      <c r="C122" s="89" t="s">
        <v>18</v>
      </c>
      <c r="D122" s="90" t="s">
        <v>2</v>
      </c>
      <c r="E122" s="53">
        <v>5</v>
      </c>
      <c r="F122" s="51">
        <v>8</v>
      </c>
      <c r="G122" s="22"/>
      <c r="H122" s="9">
        <v>13</v>
      </c>
      <c r="I122" s="13">
        <f>F122*H122</f>
        <v>104</v>
      </c>
      <c r="J122" s="158"/>
    </row>
    <row r="123" spans="1:10" ht="13.5" thickBot="1">
      <c r="A123" s="183"/>
      <c r="B123" s="152"/>
      <c r="C123" s="89" t="s">
        <v>18</v>
      </c>
      <c r="D123" s="93" t="s">
        <v>3</v>
      </c>
      <c r="E123" s="95">
        <v>80</v>
      </c>
      <c r="F123" s="54">
        <v>146</v>
      </c>
      <c r="G123" s="23"/>
      <c r="H123" s="9">
        <v>13</v>
      </c>
      <c r="I123" s="16">
        <f>F123*H123</f>
        <v>1898</v>
      </c>
      <c r="J123" s="158"/>
    </row>
    <row r="124" spans="1:10" ht="13.5" thickBot="1">
      <c r="A124" s="183"/>
      <c r="B124" s="160"/>
      <c r="C124" s="153" t="s">
        <v>5</v>
      </c>
      <c r="D124" s="154"/>
      <c r="E124" s="17">
        <f>SUM(E120:E123)</f>
        <v>120</v>
      </c>
      <c r="F124" s="17">
        <f>SUM(F120:F123)</f>
        <v>187</v>
      </c>
      <c r="G124" s="17"/>
      <c r="H124" s="17"/>
      <c r="I124" s="21">
        <f>SUM(I120:I123)</f>
        <v>2773</v>
      </c>
      <c r="J124" s="158"/>
    </row>
    <row r="125" spans="1:10" ht="13.5" thickBot="1">
      <c r="A125" s="184"/>
      <c r="B125" s="169" t="s">
        <v>83</v>
      </c>
      <c r="C125" s="171"/>
      <c r="D125" s="171"/>
      <c r="E125" s="126">
        <f>E106+E110+E115+E119+E124</f>
        <v>812</v>
      </c>
      <c r="F125" s="126">
        <f>F106+F110+F115+F119+F124</f>
        <v>1365</v>
      </c>
      <c r="G125" s="126"/>
      <c r="H125" s="126"/>
      <c r="I125" s="128">
        <f>I106+I110+I115+I119+I124</f>
        <v>18771</v>
      </c>
      <c r="J125" s="159"/>
    </row>
    <row r="126" spans="1:10" ht="12.75">
      <c r="A126" s="182" t="s">
        <v>73</v>
      </c>
      <c r="B126" s="151" t="s">
        <v>33</v>
      </c>
      <c r="C126" s="92" t="s">
        <v>18</v>
      </c>
      <c r="D126" s="88" t="s">
        <v>4</v>
      </c>
      <c r="E126" s="120">
        <v>6</v>
      </c>
      <c r="F126" s="50"/>
      <c r="G126" s="8">
        <v>22.8</v>
      </c>
      <c r="H126" s="9"/>
      <c r="I126" s="10">
        <f>E126*G126</f>
        <v>136.8</v>
      </c>
      <c r="J126" s="157">
        <f>I160*5%</f>
        <v>928.9800000000001</v>
      </c>
    </row>
    <row r="127" spans="1:10" ht="12.75">
      <c r="A127" s="183"/>
      <c r="B127" s="152"/>
      <c r="C127" s="92" t="s">
        <v>18</v>
      </c>
      <c r="D127" s="90" t="s">
        <v>1</v>
      </c>
      <c r="E127" s="53">
        <v>21</v>
      </c>
      <c r="F127" s="51">
        <v>35</v>
      </c>
      <c r="G127" s="11"/>
      <c r="H127" s="12">
        <v>13</v>
      </c>
      <c r="I127" s="13">
        <f>F127*H127</f>
        <v>455</v>
      </c>
      <c r="J127" s="158"/>
    </row>
    <row r="128" spans="1:10" ht="12.75">
      <c r="A128" s="183"/>
      <c r="B128" s="152"/>
      <c r="C128" s="92" t="s">
        <v>18</v>
      </c>
      <c r="D128" s="90" t="s">
        <v>2</v>
      </c>
      <c r="E128" s="52">
        <v>3</v>
      </c>
      <c r="F128" s="51">
        <v>5</v>
      </c>
      <c r="G128" s="22"/>
      <c r="H128" s="12">
        <v>13</v>
      </c>
      <c r="I128" s="13">
        <f>F128*H128</f>
        <v>65</v>
      </c>
      <c r="J128" s="158"/>
    </row>
    <row r="129" spans="1:10" ht="13.5" thickBot="1">
      <c r="A129" s="183"/>
      <c r="B129" s="152"/>
      <c r="C129" s="96" t="s">
        <v>18</v>
      </c>
      <c r="D129" s="93" t="s">
        <v>3</v>
      </c>
      <c r="E129" s="95">
        <v>105</v>
      </c>
      <c r="F129" s="58">
        <v>191</v>
      </c>
      <c r="G129" s="30"/>
      <c r="H129" s="31">
        <v>13</v>
      </c>
      <c r="I129" s="13">
        <f>F129*H129</f>
        <v>2483</v>
      </c>
      <c r="J129" s="158"/>
    </row>
    <row r="130" spans="1:10" ht="13.5" thickBot="1">
      <c r="A130" s="183"/>
      <c r="B130" s="152"/>
      <c r="C130" s="153" t="s">
        <v>5</v>
      </c>
      <c r="D130" s="154"/>
      <c r="E130" s="17">
        <f>SUM(E126:E129)</f>
        <v>135</v>
      </c>
      <c r="F130" s="122">
        <f>SUM(F127:F129)</f>
        <v>231</v>
      </c>
      <c r="G130" s="122"/>
      <c r="H130" s="122"/>
      <c r="I130" s="141">
        <f>SUM(I126:I129)</f>
        <v>3139.8</v>
      </c>
      <c r="J130" s="158"/>
    </row>
    <row r="131" spans="1:10" ht="13.5" thickBot="1">
      <c r="A131" s="183"/>
      <c r="B131" s="151" t="s">
        <v>36</v>
      </c>
      <c r="C131" s="123" t="s">
        <v>21</v>
      </c>
      <c r="D131" s="124" t="s">
        <v>3</v>
      </c>
      <c r="E131" s="125">
        <v>463</v>
      </c>
      <c r="F131" s="59">
        <v>842</v>
      </c>
      <c r="G131" s="46"/>
      <c r="H131" s="24">
        <v>13</v>
      </c>
      <c r="I131" s="129">
        <f>F131*H131</f>
        <v>10946</v>
      </c>
      <c r="J131" s="158"/>
    </row>
    <row r="132" spans="1:10" ht="13.5" thickBot="1">
      <c r="A132" s="183"/>
      <c r="B132" s="160"/>
      <c r="C132" s="153" t="s">
        <v>5</v>
      </c>
      <c r="D132" s="154"/>
      <c r="E132" s="17">
        <f>SUM(E131:E131)</f>
        <v>463</v>
      </c>
      <c r="F132" s="18">
        <f>SUM(F131:F131)</f>
        <v>842</v>
      </c>
      <c r="G132" s="19"/>
      <c r="H132" s="20"/>
      <c r="I132" s="21">
        <f>SUM(I131:I131)</f>
        <v>10946</v>
      </c>
      <c r="J132" s="158"/>
    </row>
    <row r="133" spans="1:10" ht="12.75">
      <c r="A133" s="183"/>
      <c r="B133" s="151" t="s">
        <v>49</v>
      </c>
      <c r="C133" s="92" t="s">
        <v>10</v>
      </c>
      <c r="D133" s="88" t="s">
        <v>16</v>
      </c>
      <c r="E133" s="29">
        <v>2</v>
      </c>
      <c r="F133" s="29">
        <v>3</v>
      </c>
      <c r="G133" s="9"/>
      <c r="H133" s="9">
        <v>13</v>
      </c>
      <c r="I133" s="10">
        <f>F133*H133</f>
        <v>39</v>
      </c>
      <c r="J133" s="158"/>
    </row>
    <row r="134" spans="1:10" ht="12.75">
      <c r="A134" s="183"/>
      <c r="B134" s="152"/>
      <c r="C134" s="92" t="s">
        <v>10</v>
      </c>
      <c r="D134" s="90" t="s">
        <v>1</v>
      </c>
      <c r="E134" s="53">
        <v>1</v>
      </c>
      <c r="F134" s="51">
        <v>2</v>
      </c>
      <c r="G134" s="22"/>
      <c r="H134" s="12">
        <v>13</v>
      </c>
      <c r="I134" s="13">
        <f>F134*H134</f>
        <v>26</v>
      </c>
      <c r="J134" s="158"/>
    </row>
    <row r="135" spans="1:12" ht="12.75">
      <c r="A135" s="183"/>
      <c r="B135" s="152"/>
      <c r="C135" s="92" t="s">
        <v>10</v>
      </c>
      <c r="D135" s="27" t="s">
        <v>3</v>
      </c>
      <c r="E135" s="53">
        <v>7</v>
      </c>
      <c r="F135" s="51">
        <v>13</v>
      </c>
      <c r="G135" s="22"/>
      <c r="H135" s="12">
        <v>13</v>
      </c>
      <c r="I135" s="13">
        <f>F135*H135</f>
        <v>169</v>
      </c>
      <c r="J135" s="158"/>
      <c r="L135" s="114"/>
    </row>
    <row r="136" spans="1:10" ht="12.75">
      <c r="A136" s="183"/>
      <c r="B136" s="152"/>
      <c r="C136" s="103" t="s">
        <v>17</v>
      </c>
      <c r="D136" s="106" t="s">
        <v>4</v>
      </c>
      <c r="E136" s="115">
        <v>2</v>
      </c>
      <c r="F136" s="35"/>
      <c r="G136" s="12">
        <v>22.8</v>
      </c>
      <c r="H136" s="35"/>
      <c r="I136" s="13">
        <f>E136*G136</f>
        <v>45.6</v>
      </c>
      <c r="J136" s="158"/>
    </row>
    <row r="137" spans="1:10" ht="12.75">
      <c r="A137" s="183"/>
      <c r="B137" s="152"/>
      <c r="C137" s="103" t="s">
        <v>17</v>
      </c>
      <c r="D137" s="90" t="s">
        <v>1</v>
      </c>
      <c r="E137" s="35">
        <v>2</v>
      </c>
      <c r="F137" s="35">
        <v>3</v>
      </c>
      <c r="G137" s="35"/>
      <c r="H137" s="12">
        <v>13</v>
      </c>
      <c r="I137" s="13">
        <f>F137*H137</f>
        <v>39</v>
      </c>
      <c r="J137" s="158"/>
    </row>
    <row r="138" spans="1:12" ht="13.5" thickBot="1">
      <c r="A138" s="183"/>
      <c r="B138" s="152"/>
      <c r="C138" s="103" t="s">
        <v>17</v>
      </c>
      <c r="D138" s="93" t="s">
        <v>3</v>
      </c>
      <c r="E138" s="36">
        <v>2</v>
      </c>
      <c r="F138" s="36">
        <v>4</v>
      </c>
      <c r="G138" s="36"/>
      <c r="H138" s="12">
        <v>13</v>
      </c>
      <c r="I138" s="13">
        <f>F138*H138</f>
        <v>52</v>
      </c>
      <c r="J138" s="158"/>
      <c r="L138" s="114"/>
    </row>
    <row r="139" spans="1:10" ht="13.5" thickBot="1">
      <c r="A139" s="183"/>
      <c r="B139" s="160"/>
      <c r="C139" s="153" t="s">
        <v>5</v>
      </c>
      <c r="D139" s="154"/>
      <c r="E139" s="17">
        <f>SUM(E133:E138)</f>
        <v>16</v>
      </c>
      <c r="F139" s="17">
        <f>SUM(F133:F138)</f>
        <v>25</v>
      </c>
      <c r="G139" s="17"/>
      <c r="H139" s="17"/>
      <c r="I139" s="135">
        <f>SUM(I133:I138)</f>
        <v>370.6</v>
      </c>
      <c r="J139" s="158"/>
    </row>
    <row r="140" spans="1:10" ht="12.75">
      <c r="A140" s="183"/>
      <c r="B140" s="151" t="s">
        <v>50</v>
      </c>
      <c r="C140" s="87" t="s">
        <v>10</v>
      </c>
      <c r="D140" s="88" t="s">
        <v>16</v>
      </c>
      <c r="E140" s="52">
        <v>5</v>
      </c>
      <c r="F140" s="50">
        <v>8</v>
      </c>
      <c r="G140" s="8"/>
      <c r="H140" s="9">
        <v>13</v>
      </c>
      <c r="I140" s="10">
        <f>F140*H140</f>
        <v>104</v>
      </c>
      <c r="J140" s="158"/>
    </row>
    <row r="141" spans="1:11" ht="12.75">
      <c r="A141" s="183"/>
      <c r="B141" s="152"/>
      <c r="C141" s="89" t="s">
        <v>10</v>
      </c>
      <c r="D141" s="90" t="s">
        <v>1</v>
      </c>
      <c r="E141" s="53">
        <v>1</v>
      </c>
      <c r="F141" s="51">
        <v>2</v>
      </c>
      <c r="G141" s="22"/>
      <c r="H141" s="9">
        <v>13</v>
      </c>
      <c r="I141" s="13">
        <f>F141*H141</f>
        <v>26</v>
      </c>
      <c r="J141" s="158"/>
      <c r="K141" s="140"/>
    </row>
    <row r="142" spans="1:12" ht="13.5" thickBot="1">
      <c r="A142" s="183"/>
      <c r="B142" s="152"/>
      <c r="C142" s="109" t="s">
        <v>10</v>
      </c>
      <c r="D142" s="93" t="s">
        <v>3</v>
      </c>
      <c r="E142" s="95">
        <v>16</v>
      </c>
      <c r="F142" s="54">
        <v>29</v>
      </c>
      <c r="G142" s="23"/>
      <c r="H142" s="9">
        <v>13</v>
      </c>
      <c r="I142" s="16">
        <f>F142*H142</f>
        <v>377</v>
      </c>
      <c r="J142" s="158"/>
      <c r="K142" s="140"/>
      <c r="L142" s="39"/>
    </row>
    <row r="143" spans="1:10" ht="13.5" thickBot="1">
      <c r="A143" s="183"/>
      <c r="B143" s="160"/>
      <c r="C143" s="153" t="s">
        <v>5</v>
      </c>
      <c r="D143" s="154"/>
      <c r="E143" s="17">
        <f>SUM(E140:E142)</f>
        <v>22</v>
      </c>
      <c r="F143" s="17">
        <f>SUM(F140:F142)</f>
        <v>39</v>
      </c>
      <c r="G143" s="17"/>
      <c r="H143" s="17"/>
      <c r="I143" s="21">
        <f>SUM(I140:I142)</f>
        <v>507</v>
      </c>
      <c r="J143" s="158"/>
    </row>
    <row r="144" spans="1:10" ht="12.75">
      <c r="A144" s="183"/>
      <c r="B144" s="165" t="s">
        <v>51</v>
      </c>
      <c r="C144" s="92" t="s">
        <v>17</v>
      </c>
      <c r="D144" s="94" t="s">
        <v>4</v>
      </c>
      <c r="E144" s="112">
        <v>13</v>
      </c>
      <c r="F144" s="76"/>
      <c r="G144" s="77">
        <v>22.8</v>
      </c>
      <c r="H144" s="72"/>
      <c r="I144" s="78">
        <f>E144*G144</f>
        <v>296.40000000000003</v>
      </c>
      <c r="J144" s="158"/>
    </row>
    <row r="145" spans="1:10" ht="12.75">
      <c r="A145" s="183"/>
      <c r="B145" s="166"/>
      <c r="C145" s="92" t="s">
        <v>17</v>
      </c>
      <c r="D145" s="90" t="s">
        <v>1</v>
      </c>
      <c r="E145" s="52">
        <v>11</v>
      </c>
      <c r="F145" s="76">
        <v>18</v>
      </c>
      <c r="G145" s="77"/>
      <c r="H145" s="72">
        <v>13</v>
      </c>
      <c r="I145" s="78">
        <f>F145*H145</f>
        <v>234</v>
      </c>
      <c r="J145" s="158"/>
    </row>
    <row r="146" spans="1:12" ht="13.5" thickBot="1">
      <c r="A146" s="183"/>
      <c r="B146" s="166"/>
      <c r="C146" s="92" t="s">
        <v>17</v>
      </c>
      <c r="D146" s="93" t="s">
        <v>3</v>
      </c>
      <c r="E146" s="52">
        <v>20</v>
      </c>
      <c r="F146" s="76">
        <v>36</v>
      </c>
      <c r="G146" s="77"/>
      <c r="H146" s="72">
        <v>13</v>
      </c>
      <c r="I146" s="78">
        <f>F146*H146</f>
        <v>468</v>
      </c>
      <c r="J146" s="158"/>
      <c r="L146" s="114"/>
    </row>
    <row r="147" spans="1:10" ht="13.5" thickBot="1">
      <c r="A147" s="183"/>
      <c r="B147" s="167"/>
      <c r="C147" s="168" t="s">
        <v>5</v>
      </c>
      <c r="D147" s="154"/>
      <c r="E147" s="57">
        <f>SUM(E144:E146)</f>
        <v>44</v>
      </c>
      <c r="F147" s="79">
        <f>SUM(F144:F146)</f>
        <v>54</v>
      </c>
      <c r="G147" s="79"/>
      <c r="H147" s="79"/>
      <c r="I147" s="111">
        <f>SUM(I144:I146)</f>
        <v>998.4000000000001</v>
      </c>
      <c r="J147" s="158"/>
    </row>
    <row r="148" spans="1:10" ht="12.75">
      <c r="A148" s="183"/>
      <c r="B148" s="151" t="s">
        <v>42</v>
      </c>
      <c r="C148" s="92" t="s">
        <v>17</v>
      </c>
      <c r="D148" s="88" t="s">
        <v>4</v>
      </c>
      <c r="E148" s="113">
        <v>13</v>
      </c>
      <c r="F148" s="51"/>
      <c r="G148" s="22">
        <v>22.8</v>
      </c>
      <c r="H148" s="12"/>
      <c r="I148" s="13">
        <f>E148*G148</f>
        <v>296.40000000000003</v>
      </c>
      <c r="J148" s="158"/>
    </row>
    <row r="149" spans="1:10" ht="13.5" thickBot="1">
      <c r="A149" s="183"/>
      <c r="B149" s="152"/>
      <c r="C149" s="92" t="s">
        <v>17</v>
      </c>
      <c r="D149" s="93" t="s">
        <v>3</v>
      </c>
      <c r="E149" s="53">
        <v>18</v>
      </c>
      <c r="F149" s="54">
        <v>33</v>
      </c>
      <c r="G149" s="23"/>
      <c r="H149" s="15">
        <v>13</v>
      </c>
      <c r="I149" s="16">
        <f>F149*H149</f>
        <v>429</v>
      </c>
      <c r="J149" s="158"/>
    </row>
    <row r="150" spans="1:10" ht="13.5" thickBot="1">
      <c r="A150" s="183"/>
      <c r="B150" s="160"/>
      <c r="C150" s="186" t="s">
        <v>5</v>
      </c>
      <c r="D150" s="179"/>
      <c r="E150" s="18">
        <f>SUM(E148:E149)</f>
        <v>31</v>
      </c>
      <c r="F150" s="17">
        <f>SUM(F148:F149)</f>
        <v>33</v>
      </c>
      <c r="G150" s="17"/>
      <c r="H150" s="17"/>
      <c r="I150" s="21">
        <f>SUM(I148:I149)</f>
        <v>725.4000000000001</v>
      </c>
      <c r="J150" s="158"/>
    </row>
    <row r="151" spans="1:10" ht="12.75">
      <c r="A151" s="183"/>
      <c r="B151" s="151" t="s">
        <v>61</v>
      </c>
      <c r="C151" s="92" t="s">
        <v>17</v>
      </c>
      <c r="D151" s="94" t="s">
        <v>4</v>
      </c>
      <c r="E151" s="112">
        <v>16</v>
      </c>
      <c r="F151" s="76"/>
      <c r="G151" s="77">
        <v>22.8</v>
      </c>
      <c r="H151" s="72"/>
      <c r="I151" s="78">
        <f>E151*G151</f>
        <v>364.8</v>
      </c>
      <c r="J151" s="158"/>
    </row>
    <row r="152" spans="1:10" ht="12.75">
      <c r="A152" s="183"/>
      <c r="B152" s="152"/>
      <c r="C152" s="92" t="s">
        <v>17</v>
      </c>
      <c r="D152" s="90" t="s">
        <v>1</v>
      </c>
      <c r="E152" s="52">
        <v>1</v>
      </c>
      <c r="F152" s="76">
        <v>2</v>
      </c>
      <c r="G152" s="77"/>
      <c r="H152" s="72">
        <v>13</v>
      </c>
      <c r="I152" s="78">
        <f>F152*H152</f>
        <v>26</v>
      </c>
      <c r="J152" s="158"/>
    </row>
    <row r="153" spans="1:10" ht="12.75">
      <c r="A153" s="183"/>
      <c r="B153" s="152"/>
      <c r="C153" s="92" t="s">
        <v>17</v>
      </c>
      <c r="D153" s="27" t="s">
        <v>3</v>
      </c>
      <c r="E153" s="52">
        <v>34</v>
      </c>
      <c r="F153" s="76">
        <v>62</v>
      </c>
      <c r="G153" s="77"/>
      <c r="H153" s="72">
        <v>13</v>
      </c>
      <c r="I153" s="78">
        <f>F153*H153</f>
        <v>806</v>
      </c>
      <c r="J153" s="158"/>
    </row>
    <row r="154" spans="1:10" ht="12.75">
      <c r="A154" s="183"/>
      <c r="B154" s="152"/>
      <c r="C154" s="92" t="s">
        <v>59</v>
      </c>
      <c r="D154" s="94" t="s">
        <v>4</v>
      </c>
      <c r="E154" s="112">
        <v>2</v>
      </c>
      <c r="F154" s="76"/>
      <c r="G154" s="77">
        <v>22.8</v>
      </c>
      <c r="H154" s="72"/>
      <c r="I154" s="78">
        <f>E154*G154</f>
        <v>45.6</v>
      </c>
      <c r="J154" s="158"/>
    </row>
    <row r="155" spans="1:10" ht="12.75">
      <c r="A155" s="183"/>
      <c r="B155" s="152"/>
      <c r="C155" s="92" t="s">
        <v>59</v>
      </c>
      <c r="D155" s="93" t="s">
        <v>3</v>
      </c>
      <c r="E155" s="52">
        <v>5</v>
      </c>
      <c r="F155" s="76">
        <v>9</v>
      </c>
      <c r="G155" s="77"/>
      <c r="H155" s="72">
        <v>13</v>
      </c>
      <c r="I155" s="78">
        <f>F155*H155</f>
        <v>117</v>
      </c>
      <c r="J155" s="158"/>
    </row>
    <row r="156" spans="1:10" ht="12.75">
      <c r="A156" s="183"/>
      <c r="B156" s="152"/>
      <c r="C156" s="103" t="s">
        <v>10</v>
      </c>
      <c r="D156" s="106" t="s">
        <v>16</v>
      </c>
      <c r="E156" s="35">
        <v>7</v>
      </c>
      <c r="F156" s="35">
        <v>12</v>
      </c>
      <c r="G156" s="41"/>
      <c r="H156" s="9">
        <v>13</v>
      </c>
      <c r="I156" s="42">
        <f>F156*H156</f>
        <v>156</v>
      </c>
      <c r="J156" s="158"/>
    </row>
    <row r="157" spans="1:10" ht="12.75">
      <c r="A157" s="183"/>
      <c r="B157" s="152"/>
      <c r="C157" s="103" t="s">
        <v>10</v>
      </c>
      <c r="D157" s="93" t="s">
        <v>3</v>
      </c>
      <c r="E157" s="35">
        <v>15</v>
      </c>
      <c r="F157" s="35">
        <v>27</v>
      </c>
      <c r="G157" s="35"/>
      <c r="H157" s="12">
        <v>13</v>
      </c>
      <c r="I157" s="13">
        <f>F157*H157</f>
        <v>351</v>
      </c>
      <c r="J157" s="158"/>
    </row>
    <row r="158" spans="1:10" ht="13.5" thickBot="1">
      <c r="A158" s="183"/>
      <c r="B158" s="152"/>
      <c r="C158" s="110" t="s">
        <v>60</v>
      </c>
      <c r="D158" s="93" t="s">
        <v>3</v>
      </c>
      <c r="E158" s="48">
        <v>1</v>
      </c>
      <c r="F158" s="48">
        <v>2</v>
      </c>
      <c r="G158" s="49"/>
      <c r="H158" s="31">
        <v>13</v>
      </c>
      <c r="I158" s="86">
        <f>F158*H158</f>
        <v>26</v>
      </c>
      <c r="J158" s="158"/>
    </row>
    <row r="159" spans="1:10" ht="13.5" thickBot="1">
      <c r="A159" s="183"/>
      <c r="B159" s="160"/>
      <c r="C159" s="153" t="s">
        <v>5</v>
      </c>
      <c r="D159" s="154"/>
      <c r="E159" s="17">
        <f>SUM(E151:E158)</f>
        <v>81</v>
      </c>
      <c r="F159" s="17">
        <f>SUM(F151:F158)</f>
        <v>114</v>
      </c>
      <c r="G159" s="17"/>
      <c r="H159" s="17"/>
      <c r="I159" s="21">
        <f>SUM(I151:I158)</f>
        <v>1892.3999999999999</v>
      </c>
      <c r="J159" s="158"/>
    </row>
    <row r="160" spans="1:10" ht="13.5" thickBot="1">
      <c r="A160" s="184"/>
      <c r="B160" s="169" t="s">
        <v>82</v>
      </c>
      <c r="C160" s="171"/>
      <c r="D160" s="171"/>
      <c r="E160" s="126">
        <f>E130+E132+E139+E143+E147+E150+E159</f>
        <v>792</v>
      </c>
      <c r="F160" s="126">
        <f>F130+F132+F139+F143+F147+F150+F159</f>
        <v>1338</v>
      </c>
      <c r="G160" s="126"/>
      <c r="H160" s="126"/>
      <c r="I160" s="128">
        <f>I130+I132+I139+I143+I147+I150+I159</f>
        <v>18579.600000000002</v>
      </c>
      <c r="J160" s="159"/>
    </row>
    <row r="161" spans="1:10" ht="12.75">
      <c r="A161" s="182" t="s">
        <v>74</v>
      </c>
      <c r="B161" s="151" t="s">
        <v>55</v>
      </c>
      <c r="C161" s="87" t="s">
        <v>10</v>
      </c>
      <c r="D161" s="88" t="s">
        <v>16</v>
      </c>
      <c r="E161" s="52">
        <v>87</v>
      </c>
      <c r="F161" s="50">
        <v>145</v>
      </c>
      <c r="G161" s="8"/>
      <c r="H161" s="9">
        <v>13</v>
      </c>
      <c r="I161" s="10">
        <f>F161*H161</f>
        <v>1885</v>
      </c>
      <c r="J161" s="157">
        <f>I166*5%</f>
        <v>844.35</v>
      </c>
    </row>
    <row r="162" spans="1:10" ht="12.75">
      <c r="A162" s="183"/>
      <c r="B162" s="152"/>
      <c r="C162" s="89" t="s">
        <v>10</v>
      </c>
      <c r="D162" s="90" t="s">
        <v>1</v>
      </c>
      <c r="E162" s="53">
        <v>72</v>
      </c>
      <c r="F162" s="51">
        <v>120</v>
      </c>
      <c r="G162" s="22"/>
      <c r="H162" s="12">
        <v>13</v>
      </c>
      <c r="I162" s="13">
        <f>F162*H162</f>
        <v>1560</v>
      </c>
      <c r="J162" s="158"/>
    </row>
    <row r="163" spans="1:11" ht="12.75">
      <c r="A163" s="183"/>
      <c r="B163" s="152"/>
      <c r="C163" s="89" t="s">
        <v>10</v>
      </c>
      <c r="D163" s="90" t="s">
        <v>2</v>
      </c>
      <c r="E163" s="53">
        <v>14</v>
      </c>
      <c r="F163" s="51">
        <v>23</v>
      </c>
      <c r="G163" s="22"/>
      <c r="H163" s="12">
        <v>13</v>
      </c>
      <c r="I163" s="13">
        <f>F163*H163</f>
        <v>299</v>
      </c>
      <c r="J163" s="158"/>
      <c r="K163" s="140"/>
    </row>
    <row r="164" spans="1:11" ht="13.5" thickBot="1">
      <c r="A164" s="183"/>
      <c r="B164" s="152"/>
      <c r="C164" s="109" t="s">
        <v>10</v>
      </c>
      <c r="D164" s="93" t="s">
        <v>3</v>
      </c>
      <c r="E164" s="95">
        <v>556</v>
      </c>
      <c r="F164" s="54">
        <v>1011</v>
      </c>
      <c r="G164" s="23"/>
      <c r="H164" s="9">
        <v>13</v>
      </c>
      <c r="I164" s="16">
        <f>F164*H164</f>
        <v>13143</v>
      </c>
      <c r="J164" s="158"/>
      <c r="K164" s="140"/>
    </row>
    <row r="165" spans="1:10" ht="13.5" thickBot="1">
      <c r="A165" s="183"/>
      <c r="B165" s="160"/>
      <c r="C165" s="153" t="s">
        <v>5</v>
      </c>
      <c r="D165" s="154"/>
      <c r="E165" s="17">
        <f>SUM(E161:E164)</f>
        <v>729</v>
      </c>
      <c r="F165" s="17">
        <f>SUM(F161:F164)</f>
        <v>1299</v>
      </c>
      <c r="G165" s="17"/>
      <c r="H165" s="17"/>
      <c r="I165" s="21">
        <f>SUM(I161:I164)</f>
        <v>16887</v>
      </c>
      <c r="J165" s="158"/>
    </row>
    <row r="166" spans="1:10" ht="13.5" thickBot="1">
      <c r="A166" s="184"/>
      <c r="B166" s="169" t="s">
        <v>81</v>
      </c>
      <c r="C166" s="171"/>
      <c r="D166" s="171"/>
      <c r="E166" s="126">
        <f>E165</f>
        <v>729</v>
      </c>
      <c r="F166" s="126">
        <f>F165</f>
        <v>1299</v>
      </c>
      <c r="G166" s="126"/>
      <c r="H166" s="126"/>
      <c r="I166" s="127">
        <f>I165</f>
        <v>16887</v>
      </c>
      <c r="J166" s="159"/>
    </row>
    <row r="167" spans="1:10" ht="12.75" customHeight="1">
      <c r="A167" s="175" t="s">
        <v>75</v>
      </c>
      <c r="B167" s="152" t="s">
        <v>30</v>
      </c>
      <c r="C167" s="92" t="s">
        <v>9</v>
      </c>
      <c r="D167" s="90" t="s">
        <v>1</v>
      </c>
      <c r="E167" s="52">
        <v>69</v>
      </c>
      <c r="F167" s="52">
        <v>115</v>
      </c>
      <c r="G167" s="8"/>
      <c r="H167" s="12">
        <v>13</v>
      </c>
      <c r="I167" s="13">
        <f>F167*H167</f>
        <v>1495</v>
      </c>
      <c r="J167" s="157">
        <f>I185*5%</f>
        <v>1164.4599999999998</v>
      </c>
    </row>
    <row r="168" spans="1:10" ht="12.75">
      <c r="A168" s="176"/>
      <c r="B168" s="152"/>
      <c r="C168" s="92" t="s">
        <v>9</v>
      </c>
      <c r="D168" s="90" t="s">
        <v>2</v>
      </c>
      <c r="E168" s="53">
        <v>46</v>
      </c>
      <c r="F168" s="51">
        <v>77</v>
      </c>
      <c r="G168" s="11"/>
      <c r="H168" s="12">
        <v>13</v>
      </c>
      <c r="I168" s="13">
        <f>F168*H168</f>
        <v>1001</v>
      </c>
      <c r="J168" s="158"/>
    </row>
    <row r="169" spans="1:10" ht="13.5" thickBot="1">
      <c r="A169" s="176"/>
      <c r="B169" s="152"/>
      <c r="C169" s="92" t="s">
        <v>9</v>
      </c>
      <c r="D169" s="93" t="s">
        <v>3</v>
      </c>
      <c r="E169" s="95">
        <v>323</v>
      </c>
      <c r="F169" s="54">
        <v>587</v>
      </c>
      <c r="G169" s="14"/>
      <c r="H169" s="15">
        <v>13</v>
      </c>
      <c r="I169" s="16">
        <f>F169*H169</f>
        <v>7631</v>
      </c>
      <c r="J169" s="158"/>
    </row>
    <row r="170" spans="1:10" ht="13.5" thickBot="1">
      <c r="A170" s="176"/>
      <c r="B170" s="160"/>
      <c r="C170" s="153" t="s">
        <v>5</v>
      </c>
      <c r="D170" s="154"/>
      <c r="E170" s="17">
        <f>SUM(E167:E169)</f>
        <v>438</v>
      </c>
      <c r="F170" s="18">
        <f>SUM(F167:F169)</f>
        <v>779</v>
      </c>
      <c r="G170" s="19"/>
      <c r="H170" s="20"/>
      <c r="I170" s="21">
        <f>SUM(I167:I169)</f>
        <v>10127</v>
      </c>
      <c r="J170" s="158"/>
    </row>
    <row r="171" spans="1:10" ht="12.75" customHeight="1">
      <c r="A171" s="176"/>
      <c r="B171" s="151" t="s">
        <v>32</v>
      </c>
      <c r="C171" s="92" t="s">
        <v>18</v>
      </c>
      <c r="D171" s="88" t="s">
        <v>4</v>
      </c>
      <c r="E171" s="120">
        <v>17</v>
      </c>
      <c r="F171" s="50"/>
      <c r="G171" s="30">
        <v>22.8</v>
      </c>
      <c r="H171" s="9"/>
      <c r="I171" s="10">
        <f>E171*G171</f>
        <v>387.6</v>
      </c>
      <c r="J171" s="158"/>
    </row>
    <row r="172" spans="1:10" ht="12.75">
      <c r="A172" s="176"/>
      <c r="B172" s="152"/>
      <c r="C172" s="92" t="s">
        <v>18</v>
      </c>
      <c r="D172" s="90" t="s">
        <v>1</v>
      </c>
      <c r="E172" s="53">
        <v>63</v>
      </c>
      <c r="F172" s="51">
        <v>105</v>
      </c>
      <c r="G172" s="11"/>
      <c r="H172" s="9">
        <v>13</v>
      </c>
      <c r="I172" s="13">
        <f>F172*H172</f>
        <v>1365</v>
      </c>
      <c r="J172" s="158"/>
    </row>
    <row r="173" spans="1:10" ht="12.75">
      <c r="A173" s="176"/>
      <c r="B173" s="152"/>
      <c r="C173" s="92" t="s">
        <v>18</v>
      </c>
      <c r="D173" s="90" t="s">
        <v>2</v>
      </c>
      <c r="E173" s="52">
        <v>12</v>
      </c>
      <c r="F173" s="50">
        <v>20</v>
      </c>
      <c r="G173" s="55"/>
      <c r="H173" s="9">
        <v>13</v>
      </c>
      <c r="I173" s="13">
        <f>F173*H173</f>
        <v>260</v>
      </c>
      <c r="J173" s="158"/>
    </row>
    <row r="174" spans="1:10" ht="13.5" thickBot="1">
      <c r="A174" s="176"/>
      <c r="B174" s="152"/>
      <c r="C174" s="92" t="s">
        <v>18</v>
      </c>
      <c r="D174" s="27" t="s">
        <v>3</v>
      </c>
      <c r="E174" s="53">
        <v>231</v>
      </c>
      <c r="F174" s="51">
        <v>420</v>
      </c>
      <c r="G174" s="56"/>
      <c r="H174" s="9">
        <v>13</v>
      </c>
      <c r="I174" s="13">
        <f>F174*H174</f>
        <v>5460</v>
      </c>
      <c r="J174" s="158"/>
    </row>
    <row r="175" spans="1:10" ht="13.5" thickBot="1">
      <c r="A175" s="176"/>
      <c r="B175" s="160"/>
      <c r="C175" s="168" t="s">
        <v>5</v>
      </c>
      <c r="D175" s="154"/>
      <c r="E175" s="17">
        <f>SUM(E171:E174)</f>
        <v>323</v>
      </c>
      <c r="F175" s="18">
        <f>SUM(F171:F174)</f>
        <v>545</v>
      </c>
      <c r="G175" s="17"/>
      <c r="H175" s="17"/>
      <c r="I175" s="21">
        <f>SUM(I171:I174)</f>
        <v>7472.6</v>
      </c>
      <c r="J175" s="158"/>
    </row>
    <row r="176" spans="1:10" ht="12.75">
      <c r="A176" s="176"/>
      <c r="B176" s="151" t="s">
        <v>52</v>
      </c>
      <c r="C176" s="87" t="s">
        <v>10</v>
      </c>
      <c r="D176" s="88" t="s">
        <v>16</v>
      </c>
      <c r="E176" s="52">
        <v>16</v>
      </c>
      <c r="F176" s="50">
        <v>27</v>
      </c>
      <c r="G176" s="8"/>
      <c r="H176" s="9">
        <v>13</v>
      </c>
      <c r="I176" s="10">
        <f>F176*H176</f>
        <v>351</v>
      </c>
      <c r="J176" s="158"/>
    </row>
    <row r="177" spans="1:10" ht="12.75">
      <c r="A177" s="176"/>
      <c r="B177" s="152"/>
      <c r="C177" s="89" t="s">
        <v>10</v>
      </c>
      <c r="D177" s="90" t="s">
        <v>1</v>
      </c>
      <c r="E177" s="53">
        <v>8</v>
      </c>
      <c r="F177" s="51">
        <v>13</v>
      </c>
      <c r="G177" s="22"/>
      <c r="H177" s="9">
        <v>13</v>
      </c>
      <c r="I177" s="13">
        <f>F177*H177</f>
        <v>169</v>
      </c>
      <c r="J177" s="158"/>
    </row>
    <row r="178" spans="1:12" ht="13.5" thickBot="1">
      <c r="A178" s="176"/>
      <c r="B178" s="152"/>
      <c r="C178" s="89" t="s">
        <v>10</v>
      </c>
      <c r="D178" s="27" t="s">
        <v>3</v>
      </c>
      <c r="E178" s="53">
        <v>30</v>
      </c>
      <c r="F178" s="51">
        <v>55</v>
      </c>
      <c r="G178" s="22"/>
      <c r="H178" s="9">
        <v>13</v>
      </c>
      <c r="I178" s="13">
        <f>F178*H178</f>
        <v>715</v>
      </c>
      <c r="J178" s="158"/>
      <c r="L178" s="39"/>
    </row>
    <row r="179" spans="1:10" ht="13.5" thickBot="1">
      <c r="A179" s="176"/>
      <c r="B179" s="160"/>
      <c r="C179" s="153" t="s">
        <v>5</v>
      </c>
      <c r="D179" s="154"/>
      <c r="E179" s="17">
        <f>SUM(E176:E178)</f>
        <v>54</v>
      </c>
      <c r="F179" s="17">
        <f>SUM(F176:F178)</f>
        <v>95</v>
      </c>
      <c r="G179" s="17"/>
      <c r="H179" s="17"/>
      <c r="I179" s="21">
        <f>SUM(I176:I178)</f>
        <v>1235</v>
      </c>
      <c r="J179" s="158"/>
    </row>
    <row r="180" spans="1:10" ht="12.75">
      <c r="A180" s="176"/>
      <c r="B180" s="151" t="s">
        <v>57</v>
      </c>
      <c r="C180" s="89" t="s">
        <v>18</v>
      </c>
      <c r="D180" s="94" t="s">
        <v>4</v>
      </c>
      <c r="E180" s="112">
        <v>42</v>
      </c>
      <c r="F180" s="50"/>
      <c r="G180" s="8">
        <v>22.8</v>
      </c>
      <c r="H180" s="9"/>
      <c r="I180" s="10">
        <f>E180*G180</f>
        <v>957.6</v>
      </c>
      <c r="J180" s="158"/>
    </row>
    <row r="181" spans="1:10" ht="12.75">
      <c r="A181" s="176"/>
      <c r="B181" s="152"/>
      <c r="C181" s="89" t="s">
        <v>18</v>
      </c>
      <c r="D181" s="90" t="s">
        <v>1</v>
      </c>
      <c r="E181" s="53">
        <v>36</v>
      </c>
      <c r="F181" s="51">
        <v>60</v>
      </c>
      <c r="G181" s="22"/>
      <c r="H181" s="9">
        <v>13</v>
      </c>
      <c r="I181" s="13">
        <f>F181*H181</f>
        <v>780</v>
      </c>
      <c r="J181" s="158"/>
    </row>
    <row r="182" spans="1:10" ht="12.75">
      <c r="A182" s="176"/>
      <c r="B182" s="152"/>
      <c r="C182" s="89" t="s">
        <v>18</v>
      </c>
      <c r="D182" s="90" t="s">
        <v>2</v>
      </c>
      <c r="E182" s="53">
        <v>4</v>
      </c>
      <c r="F182" s="51">
        <v>7</v>
      </c>
      <c r="G182" s="22"/>
      <c r="H182" s="9">
        <v>13</v>
      </c>
      <c r="I182" s="13">
        <f>F182*H182</f>
        <v>91</v>
      </c>
      <c r="J182" s="158"/>
    </row>
    <row r="183" spans="1:10" ht="13.5" thickBot="1">
      <c r="A183" s="176"/>
      <c r="B183" s="152"/>
      <c r="C183" s="89" t="s">
        <v>18</v>
      </c>
      <c r="D183" s="93" t="s">
        <v>3</v>
      </c>
      <c r="E183" s="95">
        <v>111</v>
      </c>
      <c r="F183" s="54">
        <v>202</v>
      </c>
      <c r="G183" s="23"/>
      <c r="H183" s="9">
        <v>13</v>
      </c>
      <c r="I183" s="16">
        <f>F183*H183</f>
        <v>2626</v>
      </c>
      <c r="J183" s="158"/>
    </row>
    <row r="184" spans="1:10" ht="13.5" thickBot="1">
      <c r="A184" s="176"/>
      <c r="B184" s="160"/>
      <c r="C184" s="153" t="s">
        <v>5</v>
      </c>
      <c r="D184" s="154"/>
      <c r="E184" s="17">
        <f>SUM(E180:E183)</f>
        <v>193</v>
      </c>
      <c r="F184" s="17">
        <f>SUM(F180:F183)</f>
        <v>269</v>
      </c>
      <c r="G184" s="17"/>
      <c r="H184" s="17"/>
      <c r="I184" s="21">
        <f>SUM(I180:I183)</f>
        <v>4454.6</v>
      </c>
      <c r="J184" s="158"/>
    </row>
    <row r="185" spans="1:10" ht="13.5" thickBot="1">
      <c r="A185" s="177"/>
      <c r="B185" s="169" t="s">
        <v>80</v>
      </c>
      <c r="C185" s="171"/>
      <c r="D185" s="171"/>
      <c r="E185" s="126">
        <f>E170+E175+E179+E184</f>
        <v>1008</v>
      </c>
      <c r="F185" s="126">
        <f>F170+F175+F179+F184</f>
        <v>1688</v>
      </c>
      <c r="G185" s="126"/>
      <c r="H185" s="126"/>
      <c r="I185" s="128">
        <f>I170+I175+I179+I184</f>
        <v>23289.199999999997</v>
      </c>
      <c r="J185" s="159"/>
    </row>
    <row r="186" spans="1:10" ht="12.75">
      <c r="A186" s="175" t="s">
        <v>76</v>
      </c>
      <c r="B186" s="152" t="s">
        <v>62</v>
      </c>
      <c r="C186" s="87" t="s">
        <v>10</v>
      </c>
      <c r="D186" s="88" t="s">
        <v>16</v>
      </c>
      <c r="E186" s="52">
        <v>33</v>
      </c>
      <c r="F186" s="121">
        <v>55</v>
      </c>
      <c r="G186" s="45"/>
      <c r="H186" s="9">
        <v>13</v>
      </c>
      <c r="I186" s="10">
        <f>F186*H186</f>
        <v>715</v>
      </c>
      <c r="J186" s="157">
        <f>I202*5%</f>
        <v>809.9000000000001</v>
      </c>
    </row>
    <row r="187" spans="1:10" ht="12.75">
      <c r="A187" s="176"/>
      <c r="B187" s="152"/>
      <c r="C187" s="89" t="s">
        <v>10</v>
      </c>
      <c r="D187" s="90" t="s">
        <v>2</v>
      </c>
      <c r="E187" s="53">
        <v>3</v>
      </c>
      <c r="F187" s="53">
        <v>5</v>
      </c>
      <c r="G187" s="11"/>
      <c r="H187" s="9">
        <v>13</v>
      </c>
      <c r="I187" s="13">
        <f>F187*H187</f>
        <v>65</v>
      </c>
      <c r="J187" s="158"/>
    </row>
    <row r="188" spans="1:10" ht="13.5" thickBot="1">
      <c r="A188" s="176"/>
      <c r="B188" s="152"/>
      <c r="C188" s="89" t="s">
        <v>10</v>
      </c>
      <c r="D188" s="27" t="s">
        <v>3</v>
      </c>
      <c r="E188" s="53">
        <v>106</v>
      </c>
      <c r="F188" s="54">
        <v>193</v>
      </c>
      <c r="G188" s="14"/>
      <c r="H188" s="15">
        <v>13</v>
      </c>
      <c r="I188" s="16">
        <f>F188*H188</f>
        <v>2509</v>
      </c>
      <c r="J188" s="158"/>
    </row>
    <row r="189" spans="1:10" ht="13.5" thickBot="1">
      <c r="A189" s="176"/>
      <c r="B189" s="160"/>
      <c r="C189" s="153" t="s">
        <v>5</v>
      </c>
      <c r="D189" s="154"/>
      <c r="E189" s="17">
        <f>SUM(E186:E188)</f>
        <v>142</v>
      </c>
      <c r="F189" s="18">
        <f>SUM(F186:F188)</f>
        <v>253</v>
      </c>
      <c r="G189" s="17"/>
      <c r="H189" s="17"/>
      <c r="I189" s="21">
        <f>SUM(I186:I188)</f>
        <v>3289</v>
      </c>
      <c r="J189" s="158"/>
    </row>
    <row r="190" spans="1:11" ht="12.75">
      <c r="A190" s="176"/>
      <c r="B190" s="152" t="s">
        <v>37</v>
      </c>
      <c r="C190" s="92" t="s">
        <v>21</v>
      </c>
      <c r="D190" s="90" t="s">
        <v>1</v>
      </c>
      <c r="E190" s="25">
        <v>200</v>
      </c>
      <c r="F190" s="61">
        <v>333</v>
      </c>
      <c r="G190" s="62"/>
      <c r="H190" s="63">
        <v>13</v>
      </c>
      <c r="I190" s="131">
        <f aca="true" t="shared" si="1" ref="I190:I195">F190*H190</f>
        <v>4329</v>
      </c>
      <c r="J190" s="158"/>
      <c r="K190" s="7"/>
    </row>
    <row r="191" spans="1:11" ht="12.75">
      <c r="A191" s="176"/>
      <c r="B191" s="152"/>
      <c r="C191" s="92" t="s">
        <v>21</v>
      </c>
      <c r="D191" s="90" t="s">
        <v>2</v>
      </c>
      <c r="E191" s="27">
        <v>18</v>
      </c>
      <c r="F191" s="64">
        <v>30</v>
      </c>
      <c r="G191" s="64"/>
      <c r="H191" s="63">
        <v>13</v>
      </c>
      <c r="I191" s="131">
        <f t="shared" si="1"/>
        <v>390</v>
      </c>
      <c r="J191" s="158"/>
      <c r="K191" s="7"/>
    </row>
    <row r="192" spans="1:11" ht="12.75">
      <c r="A192" s="176"/>
      <c r="B192" s="152"/>
      <c r="C192" s="92" t="s">
        <v>21</v>
      </c>
      <c r="D192" s="27" t="s">
        <v>3</v>
      </c>
      <c r="E192" s="27">
        <v>243</v>
      </c>
      <c r="F192" s="64">
        <v>442</v>
      </c>
      <c r="G192" s="64"/>
      <c r="H192" s="63">
        <v>13</v>
      </c>
      <c r="I192" s="131">
        <f t="shared" si="1"/>
        <v>5746</v>
      </c>
      <c r="J192" s="158"/>
      <c r="K192" s="7"/>
    </row>
    <row r="193" spans="1:11" ht="12.75">
      <c r="A193" s="176"/>
      <c r="B193" s="152"/>
      <c r="C193" s="92" t="s">
        <v>12</v>
      </c>
      <c r="D193" s="90" t="s">
        <v>1</v>
      </c>
      <c r="E193" s="53">
        <v>20</v>
      </c>
      <c r="F193" s="65">
        <v>33</v>
      </c>
      <c r="G193" s="66"/>
      <c r="H193" s="63">
        <v>13</v>
      </c>
      <c r="I193" s="132">
        <f t="shared" si="1"/>
        <v>429</v>
      </c>
      <c r="J193" s="158"/>
      <c r="K193" s="7"/>
    </row>
    <row r="194" spans="1:12" ht="12.75">
      <c r="A194" s="176"/>
      <c r="B194" s="152"/>
      <c r="C194" s="92" t="s">
        <v>12</v>
      </c>
      <c r="D194" s="90" t="s">
        <v>2</v>
      </c>
      <c r="E194" s="53">
        <v>4</v>
      </c>
      <c r="F194" s="65">
        <v>7</v>
      </c>
      <c r="G194" s="66"/>
      <c r="H194" s="63">
        <v>13</v>
      </c>
      <c r="I194" s="132">
        <f t="shared" si="1"/>
        <v>91</v>
      </c>
      <c r="J194" s="158"/>
      <c r="K194" s="142"/>
      <c r="L194" s="39"/>
    </row>
    <row r="195" spans="1:11" ht="13.5" thickBot="1">
      <c r="A195" s="176"/>
      <c r="B195" s="152"/>
      <c r="C195" s="92" t="s">
        <v>12</v>
      </c>
      <c r="D195" s="93" t="s">
        <v>3</v>
      </c>
      <c r="E195" s="95">
        <v>42</v>
      </c>
      <c r="F195" s="67">
        <v>76</v>
      </c>
      <c r="G195" s="68"/>
      <c r="H195" s="63">
        <v>13</v>
      </c>
      <c r="I195" s="133">
        <f t="shared" si="1"/>
        <v>988</v>
      </c>
      <c r="J195" s="158"/>
      <c r="K195" s="142"/>
    </row>
    <row r="196" spans="1:12" ht="13.5" thickBot="1">
      <c r="A196" s="176"/>
      <c r="B196" s="160"/>
      <c r="C196" s="153" t="s">
        <v>5</v>
      </c>
      <c r="D196" s="154"/>
      <c r="E196" s="18">
        <f>SUM(E190:E195)</f>
        <v>527</v>
      </c>
      <c r="F196" s="69">
        <f>SUM(F190:F195)</f>
        <v>921</v>
      </c>
      <c r="G196" s="69"/>
      <c r="H196" s="70"/>
      <c r="I196" s="134">
        <f>SUM(I190:I195)</f>
        <v>11973</v>
      </c>
      <c r="J196" s="158"/>
      <c r="K196" s="7"/>
      <c r="L196" s="39"/>
    </row>
    <row r="197" spans="1:10" ht="12.75">
      <c r="A197" s="176"/>
      <c r="B197" s="151" t="s">
        <v>40</v>
      </c>
      <c r="C197" s="103" t="s">
        <v>10</v>
      </c>
      <c r="D197" s="90" t="s">
        <v>1</v>
      </c>
      <c r="E197" s="53">
        <v>4</v>
      </c>
      <c r="F197" s="51">
        <v>7</v>
      </c>
      <c r="G197" s="22"/>
      <c r="H197" s="12">
        <v>13</v>
      </c>
      <c r="I197" s="13">
        <f>F197*H197</f>
        <v>91</v>
      </c>
      <c r="J197" s="158"/>
    </row>
    <row r="198" spans="1:10" ht="12.75">
      <c r="A198" s="176"/>
      <c r="B198" s="152"/>
      <c r="C198" s="103" t="s">
        <v>10</v>
      </c>
      <c r="D198" s="90" t="s">
        <v>2</v>
      </c>
      <c r="E198" s="53">
        <v>3</v>
      </c>
      <c r="F198" s="51">
        <v>5</v>
      </c>
      <c r="G198" s="22"/>
      <c r="H198" s="12">
        <v>13</v>
      </c>
      <c r="I198" s="13">
        <f>F198*H198</f>
        <v>65</v>
      </c>
      <c r="J198" s="158"/>
    </row>
    <row r="199" spans="1:10" ht="12.75">
      <c r="A199" s="176"/>
      <c r="B199" s="152"/>
      <c r="C199" s="103" t="s">
        <v>10</v>
      </c>
      <c r="D199" s="93" t="s">
        <v>3</v>
      </c>
      <c r="E199" s="95">
        <v>29</v>
      </c>
      <c r="F199" s="54">
        <v>53</v>
      </c>
      <c r="G199" s="23"/>
      <c r="H199" s="12">
        <v>13</v>
      </c>
      <c r="I199" s="16">
        <f>F199*H199</f>
        <v>689</v>
      </c>
      <c r="J199" s="158"/>
    </row>
    <row r="200" spans="1:10" ht="13.5" thickBot="1">
      <c r="A200" s="176"/>
      <c r="B200" s="152"/>
      <c r="C200" s="145" t="s">
        <v>9</v>
      </c>
      <c r="D200" s="93" t="s">
        <v>3</v>
      </c>
      <c r="E200" s="95">
        <v>4</v>
      </c>
      <c r="F200" s="54">
        <v>7</v>
      </c>
      <c r="G200" s="23"/>
      <c r="H200" s="15">
        <v>13</v>
      </c>
      <c r="I200" s="16">
        <f>F200*H200</f>
        <v>91</v>
      </c>
      <c r="J200" s="158"/>
    </row>
    <row r="201" spans="1:10" ht="13.5" thickBot="1">
      <c r="A201" s="176"/>
      <c r="B201" s="160"/>
      <c r="C201" s="153" t="s">
        <v>5</v>
      </c>
      <c r="D201" s="154"/>
      <c r="E201" s="17">
        <f>SUM(E197:E200)</f>
        <v>40</v>
      </c>
      <c r="F201" s="17">
        <f>SUM(F197:F200)</f>
        <v>72</v>
      </c>
      <c r="G201" s="17"/>
      <c r="H201" s="17"/>
      <c r="I201" s="37">
        <f>SUM(I197:I200)</f>
        <v>936</v>
      </c>
      <c r="J201" s="158"/>
    </row>
    <row r="202" spans="1:10" ht="13.5" thickBot="1">
      <c r="A202" s="177"/>
      <c r="B202" s="169" t="s">
        <v>79</v>
      </c>
      <c r="C202" s="171"/>
      <c r="D202" s="171"/>
      <c r="E202" s="126">
        <f>E189+E196+E201</f>
        <v>709</v>
      </c>
      <c r="F202" s="126">
        <f>F189+F196+F201</f>
        <v>1246</v>
      </c>
      <c r="G202" s="126"/>
      <c r="H202" s="126"/>
      <c r="I202" s="128">
        <f>I189+I196+I201</f>
        <v>16198</v>
      </c>
      <c r="J202" s="159"/>
    </row>
    <row r="203" spans="1:12" ht="12.75" customHeight="1">
      <c r="A203" s="175" t="s">
        <v>77</v>
      </c>
      <c r="B203" s="152" t="s">
        <v>38</v>
      </c>
      <c r="C203" s="92" t="s">
        <v>17</v>
      </c>
      <c r="D203" s="94" t="s">
        <v>4</v>
      </c>
      <c r="E203" s="113">
        <v>29</v>
      </c>
      <c r="F203" s="71"/>
      <c r="G203" s="62">
        <v>22.8</v>
      </c>
      <c r="H203" s="72"/>
      <c r="I203" s="130">
        <f>E203*G203</f>
        <v>661.2</v>
      </c>
      <c r="J203" s="157">
        <f>I227*5%</f>
        <v>887.5</v>
      </c>
      <c r="K203" s="39"/>
      <c r="L203" s="7"/>
    </row>
    <row r="204" spans="1:12" ht="12.75">
      <c r="A204" s="176"/>
      <c r="B204" s="152"/>
      <c r="C204" s="92" t="s">
        <v>17</v>
      </c>
      <c r="D204" s="90" t="s">
        <v>1</v>
      </c>
      <c r="E204" s="25">
        <v>69</v>
      </c>
      <c r="F204" s="61">
        <v>115</v>
      </c>
      <c r="G204" s="62"/>
      <c r="H204" s="63">
        <v>13</v>
      </c>
      <c r="I204" s="131">
        <f>F204*H204</f>
        <v>1495</v>
      </c>
      <c r="J204" s="158"/>
      <c r="K204" s="142"/>
      <c r="L204" s="39"/>
    </row>
    <row r="205" spans="1:14" ht="12.75">
      <c r="A205" s="176"/>
      <c r="B205" s="152"/>
      <c r="C205" s="92" t="s">
        <v>17</v>
      </c>
      <c r="D205" s="90" t="s">
        <v>2</v>
      </c>
      <c r="E205" s="27">
        <v>6</v>
      </c>
      <c r="F205" s="64">
        <v>10</v>
      </c>
      <c r="G205" s="64"/>
      <c r="H205" s="63">
        <v>13</v>
      </c>
      <c r="I205" s="131">
        <f>F205*H205</f>
        <v>130</v>
      </c>
      <c r="J205" s="158"/>
      <c r="K205" s="142"/>
      <c r="N205" s="39"/>
    </row>
    <row r="206" spans="1:12" ht="12.75">
      <c r="A206" s="176"/>
      <c r="B206" s="152"/>
      <c r="C206" s="92" t="s">
        <v>17</v>
      </c>
      <c r="D206" s="27" t="s">
        <v>3</v>
      </c>
      <c r="E206" s="27">
        <v>175</v>
      </c>
      <c r="F206" s="64">
        <v>318</v>
      </c>
      <c r="G206" s="64"/>
      <c r="H206" s="63">
        <v>13</v>
      </c>
      <c r="I206" s="131">
        <f>F206*H206</f>
        <v>4134</v>
      </c>
      <c r="J206" s="158"/>
      <c r="K206" s="7"/>
      <c r="L206" s="39"/>
    </row>
    <row r="207" spans="1:12" ht="12.75">
      <c r="A207" s="176"/>
      <c r="B207" s="152"/>
      <c r="C207" s="92" t="s">
        <v>12</v>
      </c>
      <c r="D207" s="94" t="s">
        <v>4</v>
      </c>
      <c r="E207" s="118">
        <v>2</v>
      </c>
      <c r="F207" s="64"/>
      <c r="G207" s="73">
        <v>22.8</v>
      </c>
      <c r="H207" s="63"/>
      <c r="I207" s="131">
        <f>E207*G207</f>
        <v>45.6</v>
      </c>
      <c r="J207" s="158"/>
      <c r="K207" s="7"/>
      <c r="L207" s="7"/>
    </row>
    <row r="208" spans="1:11" ht="12.75">
      <c r="A208" s="176"/>
      <c r="B208" s="152"/>
      <c r="C208" s="92" t="s">
        <v>12</v>
      </c>
      <c r="D208" s="90" t="s">
        <v>1</v>
      </c>
      <c r="E208" s="53">
        <v>31</v>
      </c>
      <c r="F208" s="65">
        <v>52</v>
      </c>
      <c r="G208" s="66"/>
      <c r="H208" s="63">
        <v>13</v>
      </c>
      <c r="I208" s="132">
        <f>F208*H208</f>
        <v>676</v>
      </c>
      <c r="J208" s="158"/>
      <c r="K208" s="7"/>
    </row>
    <row r="209" spans="1:11" ht="12.75">
      <c r="A209" s="176"/>
      <c r="B209" s="152"/>
      <c r="C209" s="92" t="s">
        <v>12</v>
      </c>
      <c r="D209" s="90" t="s">
        <v>2</v>
      </c>
      <c r="E209" s="53">
        <v>7</v>
      </c>
      <c r="F209" s="65">
        <v>12</v>
      </c>
      <c r="G209" s="66"/>
      <c r="H209" s="63">
        <v>13</v>
      </c>
      <c r="I209" s="132">
        <f>F209*H209</f>
        <v>156</v>
      </c>
      <c r="J209" s="158"/>
      <c r="K209" s="7"/>
    </row>
    <row r="210" spans="1:11" ht="13.5" thickBot="1">
      <c r="A210" s="176"/>
      <c r="B210" s="152"/>
      <c r="C210" s="92" t="s">
        <v>12</v>
      </c>
      <c r="D210" s="93" t="s">
        <v>3</v>
      </c>
      <c r="E210" s="95">
        <v>72</v>
      </c>
      <c r="F210" s="67">
        <v>131</v>
      </c>
      <c r="G210" s="68"/>
      <c r="H210" s="63">
        <v>13</v>
      </c>
      <c r="I210" s="133">
        <f>F210*H210</f>
        <v>1703</v>
      </c>
      <c r="J210" s="158"/>
      <c r="K210" s="7"/>
    </row>
    <row r="211" spans="1:12" ht="13.5" thickBot="1">
      <c r="A211" s="176"/>
      <c r="B211" s="160"/>
      <c r="C211" s="153" t="s">
        <v>5</v>
      </c>
      <c r="D211" s="154"/>
      <c r="E211" s="18">
        <f>SUM(E203:E210)</f>
        <v>391</v>
      </c>
      <c r="F211" s="18">
        <f>SUM(F203:F210)</f>
        <v>638</v>
      </c>
      <c r="G211" s="18"/>
      <c r="H211" s="18"/>
      <c r="I211" s="21">
        <f>SUM(I203:I210)</f>
        <v>9000.8</v>
      </c>
      <c r="J211" s="158"/>
      <c r="K211" s="7"/>
      <c r="L211" s="7"/>
    </row>
    <row r="212" spans="1:10" ht="12.75" customHeight="1">
      <c r="A212" s="176"/>
      <c r="B212" s="152" t="s">
        <v>27</v>
      </c>
      <c r="C212" s="87" t="s">
        <v>10</v>
      </c>
      <c r="D212" s="88" t="s">
        <v>16</v>
      </c>
      <c r="E212" s="52">
        <v>5</v>
      </c>
      <c r="F212" s="50">
        <v>8</v>
      </c>
      <c r="G212" s="8"/>
      <c r="H212" s="12">
        <v>13</v>
      </c>
      <c r="I212" s="10">
        <f>F212*H212</f>
        <v>104</v>
      </c>
      <c r="J212" s="158"/>
    </row>
    <row r="213" spans="1:10" ht="12.75">
      <c r="A213" s="176"/>
      <c r="B213" s="152"/>
      <c r="C213" s="89" t="s">
        <v>10</v>
      </c>
      <c r="D213" s="90" t="s">
        <v>1</v>
      </c>
      <c r="E213" s="53">
        <v>9</v>
      </c>
      <c r="F213" s="51">
        <v>15</v>
      </c>
      <c r="G213" s="22"/>
      <c r="H213" s="12">
        <v>13</v>
      </c>
      <c r="I213" s="13">
        <f>F213*H213</f>
        <v>195</v>
      </c>
      <c r="J213" s="158"/>
    </row>
    <row r="214" spans="1:12" ht="12.75">
      <c r="A214" s="176"/>
      <c r="B214" s="152"/>
      <c r="C214" s="89" t="s">
        <v>10</v>
      </c>
      <c r="D214" s="90" t="s">
        <v>2</v>
      </c>
      <c r="E214" s="53">
        <v>1</v>
      </c>
      <c r="F214" s="51">
        <v>2</v>
      </c>
      <c r="G214" s="22"/>
      <c r="H214" s="12">
        <v>13</v>
      </c>
      <c r="I214" s="13">
        <f>F214*H214</f>
        <v>26</v>
      </c>
      <c r="J214" s="158"/>
      <c r="K214" s="140"/>
      <c r="L214" s="143"/>
    </row>
    <row r="215" spans="1:11" ht="13.5" thickBot="1">
      <c r="A215" s="176"/>
      <c r="B215" s="152"/>
      <c r="C215" s="89" t="s">
        <v>10</v>
      </c>
      <c r="D215" s="27" t="s">
        <v>3</v>
      </c>
      <c r="E215" s="53">
        <v>44</v>
      </c>
      <c r="F215" s="51">
        <v>80</v>
      </c>
      <c r="G215" s="22"/>
      <c r="H215" s="12">
        <v>13</v>
      </c>
      <c r="I215" s="13">
        <f>F215*H215</f>
        <v>1040</v>
      </c>
      <c r="J215" s="158"/>
      <c r="K215" s="140"/>
    </row>
    <row r="216" spans="1:12" ht="13.5" thickBot="1">
      <c r="A216" s="176"/>
      <c r="B216" s="160"/>
      <c r="C216" s="153" t="s">
        <v>5</v>
      </c>
      <c r="D216" s="154"/>
      <c r="E216" s="17">
        <f>SUM(E212:E215)</f>
        <v>59</v>
      </c>
      <c r="F216" s="18">
        <f>SUM(F212:F215)</f>
        <v>105</v>
      </c>
      <c r="G216" s="17"/>
      <c r="H216" s="17"/>
      <c r="I216" s="21">
        <f>SUM(I212:I215)</f>
        <v>1365</v>
      </c>
      <c r="J216" s="158"/>
      <c r="L216" s="39"/>
    </row>
    <row r="217" spans="1:10" ht="12.75">
      <c r="A217" s="176"/>
      <c r="B217" s="152" t="s">
        <v>28</v>
      </c>
      <c r="C217" s="87" t="s">
        <v>10</v>
      </c>
      <c r="D217" s="88" t="s">
        <v>16</v>
      </c>
      <c r="E217" s="52">
        <v>20</v>
      </c>
      <c r="F217" s="121">
        <v>33</v>
      </c>
      <c r="G217" s="45"/>
      <c r="H217" s="9">
        <v>13</v>
      </c>
      <c r="I217" s="10">
        <f>F217*H217</f>
        <v>429</v>
      </c>
      <c r="J217" s="158"/>
    </row>
    <row r="218" spans="1:10" ht="12.75">
      <c r="A218" s="176"/>
      <c r="B218" s="152"/>
      <c r="C218" s="89" t="s">
        <v>10</v>
      </c>
      <c r="D218" s="90" t="s">
        <v>1</v>
      </c>
      <c r="E218" s="53">
        <v>40</v>
      </c>
      <c r="F218" s="52">
        <v>67</v>
      </c>
      <c r="G218" s="8"/>
      <c r="H218" s="9">
        <v>13</v>
      </c>
      <c r="I218" s="10">
        <f>F218*H218</f>
        <v>871</v>
      </c>
      <c r="J218" s="158"/>
    </row>
    <row r="219" spans="1:14" ht="12.75">
      <c r="A219" s="176"/>
      <c r="B219" s="152"/>
      <c r="C219" s="89" t="s">
        <v>10</v>
      </c>
      <c r="D219" s="90" t="s">
        <v>2</v>
      </c>
      <c r="E219" s="53">
        <v>5</v>
      </c>
      <c r="F219" s="53">
        <v>8</v>
      </c>
      <c r="G219" s="11"/>
      <c r="H219" s="9">
        <v>13</v>
      </c>
      <c r="I219" s="13">
        <f>F219*H219</f>
        <v>104</v>
      </c>
      <c r="J219" s="158"/>
      <c r="L219" s="39"/>
      <c r="N219" s="39"/>
    </row>
    <row r="220" spans="1:10" ht="13.5" thickBot="1">
      <c r="A220" s="176"/>
      <c r="B220" s="152"/>
      <c r="C220" s="89" t="s">
        <v>10</v>
      </c>
      <c r="D220" s="27" t="s">
        <v>3</v>
      </c>
      <c r="E220" s="53">
        <v>191</v>
      </c>
      <c r="F220" s="54">
        <v>347</v>
      </c>
      <c r="G220" s="14"/>
      <c r="H220" s="15">
        <v>13</v>
      </c>
      <c r="I220" s="16">
        <f>F220*H220</f>
        <v>4511</v>
      </c>
      <c r="J220" s="158"/>
    </row>
    <row r="221" spans="1:10" ht="13.5" thickBot="1">
      <c r="A221" s="176"/>
      <c r="B221" s="160"/>
      <c r="C221" s="153" t="s">
        <v>5</v>
      </c>
      <c r="D221" s="154"/>
      <c r="E221" s="17">
        <f>SUM(E217:E220)</f>
        <v>256</v>
      </c>
      <c r="F221" s="18">
        <f>SUM(F217:F220)</f>
        <v>455</v>
      </c>
      <c r="G221" s="17"/>
      <c r="H221" s="17"/>
      <c r="I221" s="21">
        <f>SUM(I217:I220)</f>
        <v>5915</v>
      </c>
      <c r="J221" s="158"/>
    </row>
    <row r="222" spans="1:10" ht="12.75">
      <c r="A222" s="176"/>
      <c r="B222" s="151" t="s">
        <v>58</v>
      </c>
      <c r="C222" s="89" t="s">
        <v>18</v>
      </c>
      <c r="D222" s="94" t="s">
        <v>4</v>
      </c>
      <c r="E222" s="112">
        <v>4</v>
      </c>
      <c r="F222" s="50"/>
      <c r="G222" s="8">
        <v>22.8</v>
      </c>
      <c r="H222" s="9"/>
      <c r="I222" s="10">
        <f>E222*G222</f>
        <v>91.2</v>
      </c>
      <c r="J222" s="158"/>
    </row>
    <row r="223" spans="1:10" ht="12.75">
      <c r="A223" s="176"/>
      <c r="B223" s="152"/>
      <c r="C223" s="89" t="s">
        <v>18</v>
      </c>
      <c r="D223" s="90" t="s">
        <v>1</v>
      </c>
      <c r="E223" s="53">
        <v>17</v>
      </c>
      <c r="F223" s="51">
        <v>28</v>
      </c>
      <c r="G223" s="22"/>
      <c r="H223" s="9">
        <v>13</v>
      </c>
      <c r="I223" s="13">
        <f>F223*H223</f>
        <v>364</v>
      </c>
      <c r="J223" s="158"/>
    </row>
    <row r="224" spans="1:10" ht="12.75">
      <c r="A224" s="176"/>
      <c r="B224" s="152"/>
      <c r="C224" s="89" t="s">
        <v>18</v>
      </c>
      <c r="D224" s="90" t="s">
        <v>2</v>
      </c>
      <c r="E224" s="53">
        <v>4</v>
      </c>
      <c r="F224" s="51">
        <v>7</v>
      </c>
      <c r="G224" s="22"/>
      <c r="H224" s="9">
        <v>13</v>
      </c>
      <c r="I224" s="13">
        <f>F224*H224</f>
        <v>91</v>
      </c>
      <c r="J224" s="158"/>
    </row>
    <row r="225" spans="1:10" ht="13.5" thickBot="1">
      <c r="A225" s="176"/>
      <c r="B225" s="152"/>
      <c r="C225" s="89" t="s">
        <v>18</v>
      </c>
      <c r="D225" s="93" t="s">
        <v>3</v>
      </c>
      <c r="E225" s="95">
        <v>39</v>
      </c>
      <c r="F225" s="54">
        <v>71</v>
      </c>
      <c r="G225" s="23"/>
      <c r="H225" s="9">
        <v>13</v>
      </c>
      <c r="I225" s="16">
        <f>F225*H225</f>
        <v>923</v>
      </c>
      <c r="J225" s="158"/>
    </row>
    <row r="226" spans="1:10" ht="13.5" thickBot="1">
      <c r="A226" s="176"/>
      <c r="B226" s="160"/>
      <c r="C226" s="153" t="s">
        <v>5</v>
      </c>
      <c r="D226" s="154"/>
      <c r="E226" s="17">
        <f>SUM(E222:E225)</f>
        <v>64</v>
      </c>
      <c r="F226" s="17">
        <f>SUM(F222:F225)</f>
        <v>106</v>
      </c>
      <c r="G226" s="17"/>
      <c r="H226" s="17"/>
      <c r="I226" s="21">
        <f>SUM(I222:I225)</f>
        <v>1469.2</v>
      </c>
      <c r="J226" s="158"/>
    </row>
    <row r="227" spans="1:10" ht="13.5" thickBot="1">
      <c r="A227" s="177"/>
      <c r="B227" s="169" t="s">
        <v>78</v>
      </c>
      <c r="C227" s="171"/>
      <c r="D227" s="171"/>
      <c r="E227" s="126">
        <f>E211+E216+E221+E226</f>
        <v>770</v>
      </c>
      <c r="F227" s="126">
        <f>F211+F216+F221+F226</f>
        <v>1304</v>
      </c>
      <c r="G227" s="126"/>
      <c r="H227" s="126"/>
      <c r="I227" s="128">
        <f>I211+I216+I221+I226</f>
        <v>17750</v>
      </c>
      <c r="J227" s="159"/>
    </row>
    <row r="229" spans="5:13" ht="12.75">
      <c r="E229" s="39"/>
      <c r="F229" s="39"/>
      <c r="G229" s="39"/>
      <c r="H229" s="39"/>
      <c r="I229" s="7"/>
      <c r="J229" s="7"/>
      <c r="L229" s="39"/>
      <c r="M229" s="39"/>
    </row>
    <row r="230" spans="8:9" ht="12.75">
      <c r="H230" s="140"/>
      <c r="I230" s="39"/>
    </row>
    <row r="231" spans="8:9" ht="12.75">
      <c r="H231" s="140"/>
      <c r="I231" s="39"/>
    </row>
    <row r="232" spans="4:9" ht="12.75">
      <c r="D232" s="39"/>
      <c r="I232" s="39"/>
    </row>
    <row r="233" ht="12.75">
      <c r="F233" s="144"/>
    </row>
    <row r="235" ht="12.75">
      <c r="D235" s="39"/>
    </row>
  </sheetData>
  <sheetProtection/>
  <mergeCells count="118">
    <mergeCell ref="B227:D227"/>
    <mergeCell ref="B167:B170"/>
    <mergeCell ref="C170:D170"/>
    <mergeCell ref="A167:A185"/>
    <mergeCell ref="A60:A102"/>
    <mergeCell ref="J60:J102"/>
    <mergeCell ref="A203:A227"/>
    <mergeCell ref="B203:B211"/>
    <mergeCell ref="J203:J227"/>
    <mergeCell ref="C211:D211"/>
    <mergeCell ref="B212:B216"/>
    <mergeCell ref="C216:D216"/>
    <mergeCell ref="B217:B221"/>
    <mergeCell ref="C221:D221"/>
    <mergeCell ref="B222:B226"/>
    <mergeCell ref="C226:D226"/>
    <mergeCell ref="B185:D185"/>
    <mergeCell ref="A186:A202"/>
    <mergeCell ref="B186:B189"/>
    <mergeCell ref="J186:J202"/>
    <mergeCell ref="C189:D189"/>
    <mergeCell ref="B190:B196"/>
    <mergeCell ref="C196:D196"/>
    <mergeCell ref="B197:B201"/>
    <mergeCell ref="C201:D201"/>
    <mergeCell ref="B202:D202"/>
    <mergeCell ref="B171:B175"/>
    <mergeCell ref="C175:D175"/>
    <mergeCell ref="B176:B179"/>
    <mergeCell ref="C179:D179"/>
    <mergeCell ref="B180:B184"/>
    <mergeCell ref="C184:D184"/>
    <mergeCell ref="B160:D160"/>
    <mergeCell ref="A161:A166"/>
    <mergeCell ref="B161:B165"/>
    <mergeCell ref="J161:J166"/>
    <mergeCell ref="C165:D165"/>
    <mergeCell ref="B166:D166"/>
    <mergeCell ref="A126:A160"/>
    <mergeCell ref="B126:B130"/>
    <mergeCell ref="J126:J160"/>
    <mergeCell ref="C130:D130"/>
    <mergeCell ref="B144:B147"/>
    <mergeCell ref="C147:D147"/>
    <mergeCell ref="B148:B150"/>
    <mergeCell ref="C150:D150"/>
    <mergeCell ref="B151:B159"/>
    <mergeCell ref="C159:D159"/>
    <mergeCell ref="B131:B132"/>
    <mergeCell ref="C132:D132"/>
    <mergeCell ref="B133:B139"/>
    <mergeCell ref="C139:D139"/>
    <mergeCell ref="B140:B143"/>
    <mergeCell ref="C143:D143"/>
    <mergeCell ref="C115:D115"/>
    <mergeCell ref="B116:B119"/>
    <mergeCell ref="C119:D119"/>
    <mergeCell ref="B120:B124"/>
    <mergeCell ref="C124:D124"/>
    <mergeCell ref="B125:D125"/>
    <mergeCell ref="B98:B101"/>
    <mergeCell ref="C101:D101"/>
    <mergeCell ref="B102:D102"/>
    <mergeCell ref="A103:A125"/>
    <mergeCell ref="B103:B106"/>
    <mergeCell ref="J103:J125"/>
    <mergeCell ref="C106:D106"/>
    <mergeCell ref="B107:B110"/>
    <mergeCell ref="C110:D110"/>
    <mergeCell ref="B111:B115"/>
    <mergeCell ref="B75:B79"/>
    <mergeCell ref="C79:D79"/>
    <mergeCell ref="C93:D93"/>
    <mergeCell ref="B94:B97"/>
    <mergeCell ref="C97:D97"/>
    <mergeCell ref="C84:D84"/>
    <mergeCell ref="B85:B89"/>
    <mergeCell ref="C89:D89"/>
    <mergeCell ref="B90:B93"/>
    <mergeCell ref="B80:B84"/>
    <mergeCell ref="J7:J59"/>
    <mergeCell ref="C14:D14"/>
    <mergeCell ref="B15:B19"/>
    <mergeCell ref="C19:D19"/>
    <mergeCell ref="B53:B58"/>
    <mergeCell ref="B24:B27"/>
    <mergeCell ref="C27:D27"/>
    <mergeCell ref="B28:B40"/>
    <mergeCell ref="C40:D40"/>
    <mergeCell ref="B41:B44"/>
    <mergeCell ref="B70:B74"/>
    <mergeCell ref="C74:D74"/>
    <mergeCell ref="C64:D64"/>
    <mergeCell ref="A7:A59"/>
    <mergeCell ref="B7:B14"/>
    <mergeCell ref="B45:B52"/>
    <mergeCell ref="C52:D52"/>
    <mergeCell ref="C44:D44"/>
    <mergeCell ref="C58:D58"/>
    <mergeCell ref="B59:D59"/>
    <mergeCell ref="A1:J1"/>
    <mergeCell ref="A2:J2"/>
    <mergeCell ref="A3:A5"/>
    <mergeCell ref="B3:B5"/>
    <mergeCell ref="C3:C5"/>
    <mergeCell ref="D3:D5"/>
    <mergeCell ref="E3:E5"/>
    <mergeCell ref="F3:F5"/>
    <mergeCell ref="B65:B69"/>
    <mergeCell ref="C69:D69"/>
    <mergeCell ref="I3:I5"/>
    <mergeCell ref="J3:J5"/>
    <mergeCell ref="J167:J185"/>
    <mergeCell ref="B60:B64"/>
    <mergeCell ref="G3:G5"/>
    <mergeCell ref="H3:H5"/>
    <mergeCell ref="B20:B23"/>
    <mergeCell ref="C23:D23"/>
  </mergeCells>
  <printOptions/>
  <pageMargins left="0.28" right="0.17" top="0.23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2019-07-29T13:35:00Z</cp:lastPrinted>
  <dcterms:created xsi:type="dcterms:W3CDTF">2012-08-03T18:21:49Z</dcterms:created>
  <dcterms:modified xsi:type="dcterms:W3CDTF">2019-07-31T07:42:38Z</dcterms:modified>
  <cp:category/>
  <cp:version/>
  <cp:contentType/>
  <cp:contentStatus/>
</cp:coreProperties>
</file>